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o.carvalho\Desktop\"/>
    </mc:Choice>
  </mc:AlternateContent>
  <bookViews>
    <workbookView xWindow="0" yWindow="0" windowWidth="20490" windowHeight="7905"/>
  </bookViews>
  <sheets>
    <sheet name="Plan1" sheetId="1" r:id="rId1"/>
    <sheet name="Plan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2" l="1"/>
  <c r="D7" i="2" l="1"/>
  <c r="N27" i="2" l="1"/>
  <c r="L42" i="2"/>
  <c r="L41" i="2"/>
  <c r="L40" i="2"/>
  <c r="L39" i="2"/>
  <c r="L38" i="2"/>
  <c r="L37" i="2"/>
  <c r="L36" i="2"/>
  <c r="L35" i="2"/>
  <c r="L34" i="2"/>
  <c r="L33" i="2"/>
  <c r="L32" i="2"/>
  <c r="L31" i="2"/>
  <c r="M29" i="2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K29" i="2"/>
  <c r="L29" i="2" s="1"/>
  <c r="D12" i="2"/>
  <c r="D13" i="2"/>
  <c r="D11" i="2"/>
  <c r="L30" i="2" l="1"/>
  <c r="M30" i="2"/>
  <c r="M31" i="2" s="1"/>
  <c r="O29" i="2"/>
  <c r="D14" i="2"/>
  <c r="D15" i="2" s="1"/>
  <c r="Q50" i="2" s="1"/>
  <c r="Q51" i="2" l="1"/>
  <c r="Q52" i="2" s="1"/>
  <c r="Q53" i="2" s="1"/>
  <c r="Q54" i="2" s="1"/>
  <c r="Q55" i="2" s="1"/>
  <c r="Q56" i="2" s="1"/>
  <c r="Q57" i="2" s="1"/>
  <c r="Q58" i="2" s="1"/>
  <c r="Q59" i="2" s="1"/>
  <c r="Q60" i="2" s="1"/>
  <c r="Q61" i="2" s="1"/>
  <c r="Q62" i="2" s="1"/>
  <c r="M32" i="2"/>
  <c r="M33" i="2" l="1"/>
  <c r="M34" i="2" l="1"/>
  <c r="M35" i="2" l="1"/>
  <c r="M36" i="2" l="1"/>
  <c r="M37" i="2" l="1"/>
  <c r="M38" i="2" l="1"/>
  <c r="M39" i="2" l="1"/>
  <c r="M40" i="2" l="1"/>
  <c r="M41" i="2" l="1"/>
  <c r="M42" i="2" l="1"/>
  <c r="L126" i="2" l="1"/>
  <c r="L125" i="2"/>
  <c r="L124" i="2"/>
  <c r="M122" i="2"/>
  <c r="P123" i="2" s="1"/>
  <c r="P124" i="2" s="1"/>
  <c r="P125" i="2" s="1"/>
  <c r="P126" i="2" s="1"/>
  <c r="K122" i="2"/>
  <c r="L123" i="2" s="1"/>
  <c r="L51" i="2"/>
  <c r="K52" i="2" s="1"/>
  <c r="L52" i="2" s="1"/>
  <c r="M49" i="2"/>
  <c r="K49" i="2"/>
  <c r="L49" i="2" s="1"/>
  <c r="G20" i="2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D8" i="2"/>
  <c r="N30" i="2" l="1"/>
  <c r="N31" i="2"/>
  <c r="N32" i="2"/>
  <c r="N33" i="2"/>
  <c r="N34" i="2"/>
  <c r="N35" i="2"/>
  <c r="N36" i="2"/>
  <c r="N37" i="2"/>
  <c r="N38" i="2"/>
  <c r="N39" i="2"/>
  <c r="N40" i="2"/>
  <c r="N41" i="2"/>
  <c r="N42" i="2"/>
  <c r="O49" i="2"/>
  <c r="M50" i="2"/>
  <c r="M123" i="2"/>
  <c r="M124" i="2" s="1"/>
  <c r="L50" i="2"/>
  <c r="N50" i="2" s="1"/>
  <c r="P50" i="2" s="1"/>
  <c r="M51" i="2" s="1"/>
  <c r="L122" i="2"/>
  <c r="M125" i="2"/>
  <c r="N124" i="2"/>
  <c r="Q124" i="2" s="1"/>
  <c r="C20" i="2"/>
  <c r="N123" i="2"/>
  <c r="Q123" i="2" s="1"/>
  <c r="O122" i="2"/>
  <c r="Q37" i="2" l="1"/>
  <c r="O37" i="2"/>
  <c r="Q33" i="2"/>
  <c r="O33" i="2"/>
  <c r="Q36" i="2"/>
  <c r="O36" i="2"/>
  <c r="Q32" i="2"/>
  <c r="O32" i="2"/>
  <c r="Q41" i="2"/>
  <c r="O41" i="2"/>
  <c r="Q40" i="2"/>
  <c r="O40" i="2"/>
  <c r="Q39" i="2"/>
  <c r="O39" i="2"/>
  <c r="Q31" i="2"/>
  <c r="O31" i="2"/>
  <c r="Q35" i="2"/>
  <c r="O35" i="2"/>
  <c r="Q42" i="2"/>
  <c r="O42" i="2"/>
  <c r="Q34" i="2"/>
  <c r="O34" i="2"/>
  <c r="Q38" i="2"/>
  <c r="O38" i="2"/>
  <c r="Q30" i="2"/>
  <c r="O30" i="2"/>
  <c r="L53" i="2"/>
  <c r="K54" i="2" s="1"/>
  <c r="D20" i="2"/>
  <c r="F20" i="2"/>
  <c r="M126" i="2"/>
  <c r="N125" i="2"/>
  <c r="Q125" i="2" s="1"/>
  <c r="O123" i="2"/>
  <c r="O50" i="2"/>
  <c r="O124" i="2"/>
  <c r="L54" i="2" l="1"/>
  <c r="O125" i="2"/>
  <c r="N126" i="2"/>
  <c r="Q126" i="2" s="1"/>
  <c r="C21" i="2"/>
  <c r="F21" i="2" s="1"/>
  <c r="L55" i="2" l="1"/>
  <c r="K56" i="2" s="1"/>
  <c r="O126" i="2"/>
  <c r="D21" i="2"/>
  <c r="L56" i="2" l="1"/>
  <c r="K57" i="2" s="1"/>
  <c r="C22" i="2"/>
  <c r="F22" i="2" s="1"/>
  <c r="L57" i="2" l="1"/>
  <c r="K58" i="2" s="1"/>
  <c r="D22" i="2"/>
  <c r="L58" i="2" l="1"/>
  <c r="K59" i="2" s="1"/>
  <c r="C23" i="2"/>
  <c r="F23" i="2" s="1"/>
  <c r="L59" i="2" l="1"/>
  <c r="K60" i="2" s="1"/>
  <c r="D23" i="2"/>
  <c r="L60" i="2" l="1"/>
  <c r="K61" i="2" s="1"/>
  <c r="C24" i="2"/>
  <c r="F24" i="2" s="1"/>
  <c r="L61" i="2" l="1"/>
  <c r="K62" i="2" s="1"/>
  <c r="L62" i="2" s="1"/>
  <c r="D24" i="2"/>
  <c r="C25" i="2" l="1"/>
  <c r="F25" i="2" s="1"/>
  <c r="D25" i="2" l="1"/>
  <c r="C26" i="2" l="1"/>
  <c r="F26" i="2" s="1"/>
  <c r="D26" i="2" l="1"/>
  <c r="C27" i="2" l="1"/>
  <c r="F27" i="2" s="1"/>
  <c r="D27" i="2" l="1"/>
  <c r="C28" i="2" l="1"/>
  <c r="F28" i="2" s="1"/>
  <c r="D28" i="2" l="1"/>
  <c r="C29" i="2" l="1"/>
  <c r="F29" i="2" s="1"/>
  <c r="D29" i="2" l="1"/>
  <c r="C30" i="2" l="1"/>
  <c r="F30" i="2" s="1"/>
  <c r="D30" i="2" l="1"/>
  <c r="C31" i="2" l="1"/>
  <c r="F31" i="2" s="1"/>
  <c r="D31" i="2" l="1"/>
  <c r="C32" i="2" s="1"/>
  <c r="D32" i="2" s="1"/>
  <c r="C33" i="2" l="1"/>
  <c r="D33" i="2" s="1"/>
  <c r="F32" i="2"/>
  <c r="F33" i="2" l="1"/>
  <c r="C34" i="2"/>
  <c r="D34" i="2" s="1"/>
  <c r="F34" i="2" l="1"/>
  <c r="C35" i="2"/>
  <c r="D35" i="2" s="1"/>
  <c r="F35" i="2" l="1"/>
  <c r="C36" i="2"/>
  <c r="D36" i="2" s="1"/>
  <c r="F36" i="2" l="1"/>
  <c r="C37" i="2"/>
  <c r="D37" i="2" s="1"/>
  <c r="C38" i="2" l="1"/>
  <c r="D38" i="2" s="1"/>
  <c r="F37" i="2"/>
  <c r="C39" i="2" l="1"/>
  <c r="D39" i="2" s="1"/>
  <c r="F38" i="2"/>
  <c r="F39" i="2" l="1"/>
  <c r="C40" i="2"/>
  <c r="D40" i="2" s="1"/>
  <c r="F40" i="2" l="1"/>
  <c r="C41" i="2"/>
  <c r="D41" i="2" s="1"/>
  <c r="C42" i="2" l="1"/>
  <c r="D42" i="2" s="1"/>
  <c r="F41" i="2"/>
  <c r="C43" i="2" l="1"/>
  <c r="D43" i="2" s="1"/>
  <c r="F42" i="2"/>
  <c r="C44" i="2" l="1"/>
  <c r="D44" i="2" s="1"/>
  <c r="F43" i="2"/>
  <c r="F44" i="2" l="1"/>
  <c r="C45" i="2"/>
  <c r="D45" i="2" s="1"/>
  <c r="C46" i="2" l="1"/>
  <c r="D46" i="2" s="1"/>
  <c r="F45" i="2"/>
  <c r="F46" i="2" l="1"/>
  <c r="C47" i="2"/>
  <c r="D47" i="2" s="1"/>
  <c r="F47" i="2" l="1"/>
  <c r="C48" i="2"/>
  <c r="D48" i="2" s="1"/>
  <c r="F48" i="2" l="1"/>
  <c r="C49" i="2"/>
  <c r="D49" i="2" s="1"/>
  <c r="F49" i="2" l="1"/>
  <c r="C50" i="2"/>
  <c r="F50" i="2" l="1"/>
  <c r="D50" i="2"/>
  <c r="C51" i="2" l="1"/>
  <c r="F51" i="2" s="1"/>
  <c r="D51" i="2" l="1"/>
  <c r="C52" i="2" l="1"/>
  <c r="F52" i="2" s="1"/>
  <c r="D52" i="2" l="1"/>
  <c r="C53" i="2" l="1"/>
  <c r="F53" i="2" s="1"/>
  <c r="D53" i="2" l="1"/>
  <c r="C54" i="2" l="1"/>
  <c r="F54" i="2" s="1"/>
  <c r="D54" i="2" l="1"/>
  <c r="C55" i="2" l="1"/>
  <c r="F55" i="2" s="1"/>
  <c r="I44" i="2" l="1"/>
  <c r="D55" i="2"/>
  <c r="C56" i="2" l="1"/>
  <c r="F56" i="2" s="1"/>
  <c r="D56" i="2" l="1"/>
  <c r="C57" i="2" l="1"/>
  <c r="F57" i="2" s="1"/>
  <c r="D57" i="2" l="1"/>
  <c r="C58" i="2" l="1"/>
  <c r="F58" i="2" s="1"/>
  <c r="D58" i="2" l="1"/>
  <c r="C59" i="2" l="1"/>
  <c r="F59" i="2" s="1"/>
  <c r="D59" i="2" l="1"/>
  <c r="C60" i="2" l="1"/>
  <c r="F60" i="2" s="1"/>
  <c r="D60" i="2" l="1"/>
  <c r="C61" i="2" l="1"/>
  <c r="F61" i="2" s="1"/>
  <c r="D61" i="2" l="1"/>
  <c r="C62" i="2" l="1"/>
  <c r="F62" i="2" s="1"/>
  <c r="D62" i="2" l="1"/>
  <c r="C63" i="2" l="1"/>
  <c r="F63" i="2" s="1"/>
  <c r="D63" i="2" l="1"/>
  <c r="C64" i="2" l="1"/>
  <c r="F64" i="2" s="1"/>
  <c r="D64" i="2" l="1"/>
  <c r="C65" i="2" l="1"/>
  <c r="F65" i="2" s="1"/>
  <c r="D65" i="2" l="1"/>
  <c r="C66" i="2" l="1"/>
  <c r="F66" i="2" s="1"/>
  <c r="D66" i="2" l="1"/>
  <c r="C67" i="2" l="1"/>
  <c r="F67" i="2" s="1"/>
  <c r="D67" i="2" l="1"/>
  <c r="C68" i="2" l="1"/>
  <c r="F68" i="2" s="1"/>
  <c r="D68" i="2" l="1"/>
  <c r="C69" i="2" l="1"/>
  <c r="F69" i="2" s="1"/>
  <c r="D69" i="2" l="1"/>
  <c r="C70" i="2" s="1"/>
  <c r="D70" i="2" s="1"/>
  <c r="C71" i="2" l="1"/>
  <c r="D71" i="2" s="1"/>
  <c r="F70" i="2"/>
  <c r="C72" i="2" l="1"/>
  <c r="D72" i="2" s="1"/>
  <c r="F71" i="2"/>
  <c r="F72" i="2" l="1"/>
  <c r="C73" i="2"/>
  <c r="D73" i="2" s="1"/>
  <c r="C74" i="2" l="1"/>
  <c r="D74" i="2" s="1"/>
  <c r="F73" i="2"/>
  <c r="F74" i="2" l="1"/>
  <c r="C75" i="2"/>
  <c r="D75" i="2" s="1"/>
  <c r="F75" i="2" l="1"/>
  <c r="C76" i="2"/>
  <c r="D76" i="2" s="1"/>
  <c r="F76" i="2" l="1"/>
  <c r="C77" i="2"/>
  <c r="D77" i="2" s="1"/>
  <c r="C78" i="2" l="1"/>
  <c r="D78" i="2" s="1"/>
  <c r="F77" i="2"/>
  <c r="C79" i="2" l="1"/>
  <c r="D79" i="2" s="1"/>
  <c r="F78" i="2"/>
  <c r="C80" i="2" l="1"/>
  <c r="D80" i="2" s="1"/>
  <c r="F79" i="2"/>
  <c r="F80" i="2" l="1"/>
  <c r="C81" i="2"/>
  <c r="F81" i="2" l="1"/>
  <c r="D81" i="2"/>
  <c r="C82" i="2" l="1"/>
  <c r="F82" i="2" s="1"/>
  <c r="D82" i="2" l="1"/>
  <c r="C83" i="2" l="1"/>
  <c r="F83" i="2" s="1"/>
  <c r="D83" i="2" l="1"/>
  <c r="C84" i="2" l="1"/>
  <c r="F84" i="2" s="1"/>
  <c r="D84" i="2" l="1"/>
  <c r="C85" i="2" l="1"/>
  <c r="F85" i="2" s="1"/>
  <c r="D85" i="2" l="1"/>
  <c r="C86" i="2" s="1"/>
  <c r="F86" i="2" s="1"/>
  <c r="I86" i="2" l="1"/>
  <c r="D86" i="2"/>
  <c r="C87" i="2" l="1"/>
  <c r="F87" i="2" s="1"/>
  <c r="D87" i="2" l="1"/>
  <c r="C88" i="2" l="1"/>
  <c r="F88" i="2" s="1"/>
  <c r="D88" i="2" l="1"/>
  <c r="C89" i="2" l="1"/>
  <c r="F89" i="2" s="1"/>
  <c r="D89" i="2" l="1"/>
  <c r="C90" i="2" l="1"/>
  <c r="F90" i="2" s="1"/>
  <c r="D90" i="2" l="1"/>
  <c r="C91" i="2" l="1"/>
  <c r="F91" i="2" s="1"/>
  <c r="D91" i="2" l="1"/>
  <c r="C92" i="2" l="1"/>
  <c r="F92" i="2" s="1"/>
  <c r="D92" i="2" l="1"/>
  <c r="C93" i="2" l="1"/>
  <c r="F93" i="2" s="1"/>
  <c r="D93" i="2" l="1"/>
  <c r="C94" i="2" l="1"/>
  <c r="F94" i="2" s="1"/>
  <c r="D94" i="2" l="1"/>
  <c r="C95" i="2" l="1"/>
  <c r="F95" i="2" s="1"/>
  <c r="D95" i="2" l="1"/>
  <c r="C96" i="2" l="1"/>
  <c r="F96" i="2" s="1"/>
  <c r="D96" i="2" l="1"/>
  <c r="C97" i="2" l="1"/>
  <c r="F97" i="2" s="1"/>
  <c r="D97" i="2" l="1"/>
  <c r="C98" i="2" l="1"/>
  <c r="F98" i="2" s="1"/>
  <c r="D98" i="2" l="1"/>
  <c r="C99" i="2" l="1"/>
  <c r="F99" i="2" s="1"/>
  <c r="D99" i="2" l="1"/>
  <c r="C100" i="2" l="1"/>
  <c r="F100" i="2" s="1"/>
  <c r="D100" i="2" l="1"/>
  <c r="C101" i="2" l="1"/>
  <c r="F101" i="2" s="1"/>
  <c r="D101" i="2" l="1"/>
  <c r="C102" i="2" l="1"/>
  <c r="F102" i="2" s="1"/>
  <c r="D102" i="2" l="1"/>
  <c r="C103" i="2" l="1"/>
  <c r="F103" i="2" s="1"/>
  <c r="D103" i="2" l="1"/>
  <c r="C104" i="2" l="1"/>
  <c r="F104" i="2" s="1"/>
  <c r="D104" i="2" l="1"/>
  <c r="C105" i="2" l="1"/>
  <c r="F105" i="2" s="1"/>
  <c r="D105" i="2" l="1"/>
  <c r="C106" i="2" l="1"/>
  <c r="F106" i="2" s="1"/>
  <c r="D106" i="2" l="1"/>
  <c r="C107" i="2" l="1"/>
  <c r="F107" i="2" s="1"/>
  <c r="D107" i="2" l="1"/>
  <c r="C108" i="2" l="1"/>
  <c r="F108" i="2" s="1"/>
  <c r="D108" i="2" l="1"/>
  <c r="C109" i="2" l="1"/>
  <c r="F109" i="2" s="1"/>
  <c r="D109" i="2" l="1"/>
  <c r="C110" i="2" l="1"/>
  <c r="F110" i="2" s="1"/>
  <c r="D110" i="2" l="1"/>
  <c r="C111" i="2" l="1"/>
  <c r="F111" i="2" s="1"/>
  <c r="D111" i="2" l="1"/>
  <c r="C112" i="2" l="1"/>
  <c r="F112" i="2" s="1"/>
  <c r="D112" i="2" l="1"/>
  <c r="C113" i="2" l="1"/>
  <c r="F113" i="2" s="1"/>
  <c r="D113" i="2" l="1"/>
  <c r="C114" i="2" l="1"/>
  <c r="F114" i="2" s="1"/>
  <c r="D114" i="2" l="1"/>
  <c r="C115" i="2" l="1"/>
  <c r="F115" i="2" s="1"/>
  <c r="D115" i="2" l="1"/>
  <c r="C116" i="2" l="1"/>
  <c r="F116" i="2" s="1"/>
  <c r="D116" i="2" l="1"/>
  <c r="C117" i="2" l="1"/>
  <c r="F117" i="2" s="1"/>
  <c r="I117" i="2" l="1"/>
  <c r="D117" i="2"/>
  <c r="C118" i="2" l="1"/>
  <c r="F118" i="2" s="1"/>
  <c r="D118" i="2" l="1"/>
  <c r="C119" i="2" l="1"/>
  <c r="F119" i="2" s="1"/>
  <c r="D119" i="2" l="1"/>
  <c r="C120" i="2" l="1"/>
  <c r="F120" i="2" s="1"/>
  <c r="D120" i="2" l="1"/>
  <c r="C121" i="2" l="1"/>
  <c r="F121" i="2" s="1"/>
  <c r="D121" i="2" l="1"/>
  <c r="C122" i="2" l="1"/>
  <c r="F122" i="2" s="1"/>
  <c r="D122" i="2" l="1"/>
  <c r="C123" i="2" s="1"/>
  <c r="F123" i="2" s="1"/>
  <c r="D123" i="2" l="1"/>
  <c r="C124" i="2" l="1"/>
  <c r="F124" i="2" s="1"/>
  <c r="D124" i="2" l="1"/>
  <c r="C125" i="2" l="1"/>
  <c r="F125" i="2" s="1"/>
  <c r="D125" i="2" l="1"/>
  <c r="C126" i="2" l="1"/>
  <c r="F126" i="2" s="1"/>
  <c r="D126" i="2" l="1"/>
  <c r="C127" i="2" s="1"/>
  <c r="D127" i="2" l="1"/>
  <c r="C128" i="2" s="1"/>
  <c r="D128" i="2" s="1"/>
  <c r="F127" i="2"/>
  <c r="C129" i="2" l="1"/>
  <c r="D129" i="2" s="1"/>
  <c r="F128" i="2"/>
  <c r="F129" i="2" l="1"/>
  <c r="C130" i="2"/>
  <c r="D130" i="2" s="1"/>
  <c r="F130" i="2" l="1"/>
  <c r="C131" i="2"/>
  <c r="F131" i="2" l="1"/>
  <c r="D131" i="2"/>
  <c r="C132" i="2" s="1"/>
  <c r="F132" i="2" l="1"/>
  <c r="D132" i="2"/>
  <c r="C133" i="2" l="1"/>
  <c r="F133" i="2" s="1"/>
  <c r="D133" i="2" l="1"/>
  <c r="C134" i="2" l="1"/>
  <c r="F134" i="2" s="1"/>
  <c r="D134" i="2" l="1"/>
  <c r="C135" i="2" l="1"/>
  <c r="F135" i="2" s="1"/>
  <c r="D135" i="2" l="1"/>
  <c r="C136" i="2" l="1"/>
  <c r="F136" i="2" s="1"/>
  <c r="D136" i="2" l="1"/>
  <c r="C137" i="2" l="1"/>
  <c r="F137" i="2" s="1"/>
  <c r="D137" i="2" l="1"/>
  <c r="C138" i="2" l="1"/>
  <c r="F138" i="2" s="1"/>
  <c r="D138" i="2" l="1"/>
  <c r="C139" i="2" l="1"/>
  <c r="F139" i="2" s="1"/>
  <c r="D139" i="2" l="1"/>
  <c r="C140" i="2" l="1"/>
  <c r="F140" i="2" s="1"/>
  <c r="D140" i="2" l="1"/>
  <c r="C141" i="2" l="1"/>
  <c r="F141" i="2" s="1"/>
  <c r="D141" i="2" l="1"/>
  <c r="C142" i="2" l="1"/>
  <c r="F142" i="2" s="1"/>
  <c r="D142" i="2" l="1"/>
  <c r="C143" i="2" l="1"/>
  <c r="F143" i="2" s="1"/>
  <c r="D143" i="2" l="1"/>
  <c r="C144" i="2" l="1"/>
  <c r="F144" i="2" s="1"/>
  <c r="D144" i="2" l="1"/>
  <c r="C145" i="2" s="1"/>
  <c r="D145" i="2" s="1"/>
  <c r="F145" i="2" l="1"/>
  <c r="C146" i="2"/>
  <c r="D146" i="2" s="1"/>
  <c r="C147" i="2" l="1"/>
  <c r="D147" i="2" s="1"/>
  <c r="F146" i="2"/>
  <c r="F147" i="2" l="1"/>
  <c r="I147" i="2" s="1"/>
  <c r="C148" i="2"/>
  <c r="D148" i="2" s="1"/>
  <c r="F148" i="2" l="1"/>
  <c r="C149" i="2"/>
  <c r="D149" i="2" s="1"/>
  <c r="F149" i="2" l="1"/>
  <c r="C150" i="2"/>
  <c r="D150" i="2" s="1"/>
  <c r="F150" i="2" l="1"/>
  <c r="C151" i="2"/>
  <c r="D151" i="2" s="1"/>
  <c r="F151" i="2" l="1"/>
  <c r="C152" i="2"/>
  <c r="D152" i="2" s="1"/>
  <c r="F152" i="2" l="1"/>
  <c r="C153" i="2"/>
  <c r="D153" i="2" s="1"/>
  <c r="F153" i="2" l="1"/>
  <c r="C154" i="2"/>
  <c r="D154" i="2" s="1"/>
  <c r="F154" i="2" l="1"/>
  <c r="C155" i="2"/>
  <c r="D155" i="2" s="1"/>
  <c r="F155" i="2" l="1"/>
  <c r="C156" i="2"/>
  <c r="D156" i="2" s="1"/>
  <c r="F156" i="2" l="1"/>
  <c r="C157" i="2"/>
  <c r="D157" i="2" s="1"/>
  <c r="C158" i="2" l="1"/>
  <c r="D158" i="2" s="1"/>
  <c r="F157" i="2"/>
  <c r="F158" i="2" l="1"/>
  <c r="C159" i="2"/>
  <c r="D159" i="2" s="1"/>
  <c r="C160" i="2" l="1"/>
  <c r="D160" i="2" s="1"/>
  <c r="F159" i="2"/>
  <c r="F160" i="2" l="1"/>
  <c r="C161" i="2"/>
  <c r="D161" i="2" s="1"/>
  <c r="F161" i="2" l="1"/>
  <c r="C162" i="2"/>
  <c r="D162" i="2" s="1"/>
  <c r="C163" i="2" l="1"/>
  <c r="D163" i="2" s="1"/>
  <c r="F162" i="2"/>
  <c r="F163" i="2" l="1"/>
  <c r="C164" i="2"/>
  <c r="D164" i="2" s="1"/>
  <c r="F164" i="2" l="1"/>
  <c r="C165" i="2"/>
  <c r="D165" i="2" s="1"/>
  <c r="C166" i="2" l="1"/>
  <c r="D166" i="2" s="1"/>
  <c r="F165" i="2"/>
  <c r="F166" i="2" l="1"/>
  <c r="C167" i="2"/>
  <c r="D167" i="2" s="1"/>
  <c r="F167" i="2" l="1"/>
  <c r="C168" i="2"/>
  <c r="D168" i="2" s="1"/>
  <c r="C169" i="2" l="1"/>
  <c r="D169" i="2" s="1"/>
  <c r="F168" i="2"/>
  <c r="F169" i="2" l="1"/>
  <c r="C170" i="2"/>
  <c r="D170" i="2" s="1"/>
  <c r="F170" i="2" l="1"/>
  <c r="C171" i="2"/>
  <c r="D171" i="2" s="1"/>
  <c r="F171" i="2" l="1"/>
  <c r="C172" i="2"/>
  <c r="D172" i="2" s="1"/>
  <c r="C173" i="2" l="1"/>
  <c r="D173" i="2" s="1"/>
  <c r="F172" i="2"/>
  <c r="C174" i="2" l="1"/>
  <c r="D174" i="2" s="1"/>
  <c r="F173" i="2"/>
  <c r="C175" i="2" l="1"/>
  <c r="D175" i="2" s="1"/>
  <c r="F174" i="2"/>
  <c r="F175" i="2" l="1"/>
  <c r="C176" i="2"/>
  <c r="F176" i="2" l="1"/>
  <c r="D176" i="2"/>
  <c r="C177" i="2" l="1"/>
  <c r="F177" i="2" s="1"/>
  <c r="D177" i="2" l="1"/>
  <c r="C178" i="2" l="1"/>
  <c r="F178" i="2" s="1"/>
  <c r="I178" i="2" l="1"/>
  <c r="D178" i="2"/>
  <c r="C179" i="2" l="1"/>
  <c r="F179" i="2" s="1"/>
  <c r="D179" i="2" l="1"/>
  <c r="C180" i="2" l="1"/>
  <c r="F180" i="2" s="1"/>
  <c r="D180" i="2" l="1"/>
  <c r="C181" i="2" l="1"/>
  <c r="F181" i="2" s="1"/>
  <c r="D181" i="2" l="1"/>
  <c r="C182" i="2" l="1"/>
  <c r="F182" i="2" s="1"/>
  <c r="D182" i="2" l="1"/>
  <c r="C183" i="2" l="1"/>
  <c r="F183" i="2" s="1"/>
  <c r="D183" i="2" l="1"/>
  <c r="C184" i="2" l="1"/>
  <c r="F184" i="2" s="1"/>
  <c r="D184" i="2" l="1"/>
  <c r="C185" i="2" l="1"/>
  <c r="F185" i="2" s="1"/>
  <c r="D185" i="2" l="1"/>
  <c r="C186" i="2" l="1"/>
  <c r="F186" i="2" s="1"/>
  <c r="D186" i="2" l="1"/>
  <c r="C187" i="2" l="1"/>
  <c r="F187" i="2" s="1"/>
  <c r="D187" i="2" l="1"/>
  <c r="C188" i="2" s="1"/>
  <c r="F188" i="2" s="1"/>
  <c r="D188" i="2" l="1"/>
  <c r="C189" i="2" l="1"/>
  <c r="F189" i="2" s="1"/>
  <c r="D189" i="2" l="1"/>
  <c r="C190" i="2" l="1"/>
  <c r="F190" i="2" s="1"/>
  <c r="D190" i="2" l="1"/>
  <c r="C191" i="2" l="1"/>
  <c r="F191" i="2" s="1"/>
  <c r="D191" i="2" l="1"/>
  <c r="C192" i="2" l="1"/>
  <c r="F192" i="2" s="1"/>
  <c r="D192" i="2" l="1"/>
  <c r="C193" i="2" l="1"/>
  <c r="F193" i="2" s="1"/>
  <c r="D193" i="2" l="1"/>
  <c r="C194" i="2" l="1"/>
  <c r="F194" i="2" s="1"/>
  <c r="D194" i="2" l="1"/>
  <c r="C195" i="2" l="1"/>
  <c r="F195" i="2" s="1"/>
  <c r="D195" i="2" l="1"/>
  <c r="C196" i="2" l="1"/>
  <c r="F196" i="2" s="1"/>
  <c r="D196" i="2" l="1"/>
  <c r="C197" i="2" l="1"/>
  <c r="F197" i="2" s="1"/>
  <c r="D197" i="2" l="1"/>
  <c r="C198" i="2" l="1"/>
  <c r="F198" i="2" s="1"/>
  <c r="D198" i="2" l="1"/>
  <c r="C199" i="2" l="1"/>
  <c r="F199" i="2" s="1"/>
  <c r="D199" i="2" l="1"/>
  <c r="C200" i="2" l="1"/>
  <c r="F200" i="2" s="1"/>
  <c r="D200" i="2" l="1"/>
  <c r="C201" i="2" l="1"/>
  <c r="F201" i="2" s="1"/>
  <c r="D201" i="2" l="1"/>
  <c r="C202" i="2" l="1"/>
  <c r="F202" i="2" s="1"/>
  <c r="D202" i="2" l="1"/>
  <c r="C203" i="2" l="1"/>
  <c r="F203" i="2" s="1"/>
  <c r="D203" i="2" l="1"/>
  <c r="C204" i="2" l="1"/>
  <c r="F204" i="2" s="1"/>
  <c r="D204" i="2" l="1"/>
  <c r="C205" i="2" l="1"/>
  <c r="F205" i="2" s="1"/>
  <c r="D205" i="2" l="1"/>
  <c r="C206" i="2" l="1"/>
  <c r="F206" i="2" s="1"/>
  <c r="D206" i="2" l="1"/>
  <c r="C207" i="2" l="1"/>
  <c r="F207" i="2" s="1"/>
  <c r="D207" i="2" l="1"/>
  <c r="C208" i="2" l="1"/>
  <c r="F208" i="2" s="1"/>
  <c r="I208" i="2" l="1"/>
  <c r="D208" i="2"/>
  <c r="C209" i="2" l="1"/>
  <c r="F209" i="2" s="1"/>
  <c r="D209" i="2" l="1"/>
  <c r="C210" i="2" l="1"/>
  <c r="F210" i="2" s="1"/>
  <c r="D210" i="2" l="1"/>
  <c r="C211" i="2" l="1"/>
  <c r="F211" i="2" s="1"/>
  <c r="D211" i="2" l="1"/>
  <c r="C212" i="2" l="1"/>
  <c r="F212" i="2" s="1"/>
  <c r="D212" i="2" l="1"/>
  <c r="C213" i="2" l="1"/>
  <c r="F213" i="2" s="1"/>
  <c r="D213" i="2" l="1"/>
  <c r="C214" i="2" l="1"/>
  <c r="F214" i="2" s="1"/>
  <c r="D214" i="2" l="1"/>
  <c r="C215" i="2" l="1"/>
  <c r="F215" i="2" s="1"/>
  <c r="D215" i="2" l="1"/>
  <c r="C216" i="2" l="1"/>
  <c r="F216" i="2" s="1"/>
  <c r="D216" i="2" l="1"/>
  <c r="C217" i="2" l="1"/>
  <c r="F217" i="2" s="1"/>
  <c r="D217" i="2" l="1"/>
  <c r="C218" i="2" l="1"/>
  <c r="F218" i="2" s="1"/>
  <c r="D218" i="2" l="1"/>
  <c r="C219" i="2" s="1"/>
  <c r="D219" i="2" s="1"/>
  <c r="F219" i="2" l="1"/>
  <c r="C220" i="2"/>
  <c r="D220" i="2" s="1"/>
  <c r="F220" i="2" l="1"/>
  <c r="C221" i="2"/>
  <c r="D221" i="2" s="1"/>
  <c r="C222" i="2" l="1"/>
  <c r="D222" i="2" s="1"/>
  <c r="F221" i="2"/>
  <c r="F222" i="2" l="1"/>
  <c r="C223" i="2"/>
  <c r="D223" i="2" s="1"/>
  <c r="C224" i="2" l="1"/>
  <c r="D224" i="2" s="1"/>
  <c r="F223" i="2"/>
  <c r="F224" i="2" l="1"/>
  <c r="C225" i="2"/>
  <c r="D225" i="2" s="1"/>
  <c r="C226" i="2" l="1"/>
  <c r="D226" i="2" s="1"/>
  <c r="F225" i="2"/>
  <c r="F226" i="2" l="1"/>
  <c r="C227" i="2"/>
  <c r="F227" i="2" l="1"/>
  <c r="D227" i="2"/>
  <c r="C228" i="2" l="1"/>
  <c r="F228" i="2" s="1"/>
  <c r="D228" i="2" l="1"/>
  <c r="C229" i="2" l="1"/>
  <c r="F229" i="2" s="1"/>
  <c r="D229" i="2" l="1"/>
  <c r="C230" i="2" l="1"/>
  <c r="F230" i="2" s="1"/>
  <c r="D230" i="2" l="1"/>
  <c r="C231" i="2" l="1"/>
  <c r="F231" i="2" s="1"/>
  <c r="D231" i="2" l="1"/>
  <c r="C232" i="2" l="1"/>
  <c r="F232" i="2" s="1"/>
  <c r="D232" i="2" l="1"/>
  <c r="C233" i="2" l="1"/>
  <c r="F233" i="2" s="1"/>
  <c r="D233" i="2" l="1"/>
  <c r="C234" i="2" l="1"/>
  <c r="F234" i="2" s="1"/>
  <c r="D234" i="2" l="1"/>
  <c r="C235" i="2" l="1"/>
  <c r="F235" i="2" s="1"/>
  <c r="D235" i="2" l="1"/>
  <c r="C236" i="2" l="1"/>
  <c r="F236" i="2" s="1"/>
  <c r="D236" i="2" l="1"/>
  <c r="C237" i="2" l="1"/>
  <c r="F237" i="2" s="1"/>
  <c r="D237" i="2" l="1"/>
  <c r="C238" i="2" l="1"/>
  <c r="F238" i="2" s="1"/>
  <c r="D238" i="2" l="1"/>
  <c r="C239" i="2" l="1"/>
  <c r="F239" i="2" s="1"/>
  <c r="I239" i="2" l="1"/>
  <c r="D239" i="2"/>
  <c r="C240" i="2" l="1"/>
  <c r="F240" i="2" s="1"/>
  <c r="D240" i="2" l="1"/>
  <c r="C241" i="2" l="1"/>
  <c r="F241" i="2" s="1"/>
  <c r="D241" i="2" l="1"/>
  <c r="C242" i="2" l="1"/>
  <c r="F242" i="2" s="1"/>
  <c r="D242" i="2" l="1"/>
  <c r="C243" i="2" l="1"/>
  <c r="F243" i="2" s="1"/>
  <c r="D243" i="2" l="1"/>
  <c r="C244" i="2" l="1"/>
  <c r="F244" i="2" s="1"/>
  <c r="D244" i="2" l="1"/>
  <c r="C245" i="2" l="1"/>
  <c r="F245" i="2" s="1"/>
  <c r="D245" i="2" l="1"/>
  <c r="C246" i="2" l="1"/>
  <c r="F246" i="2" s="1"/>
  <c r="D246" i="2" l="1"/>
  <c r="C247" i="2" l="1"/>
  <c r="F247" i="2" s="1"/>
  <c r="D247" i="2" l="1"/>
  <c r="C248" i="2" l="1"/>
  <c r="F248" i="2" s="1"/>
  <c r="D248" i="2" l="1"/>
  <c r="C249" i="2" l="1"/>
  <c r="F249" i="2" s="1"/>
  <c r="D249" i="2" l="1"/>
  <c r="C250" i="2" l="1"/>
  <c r="F250" i="2" s="1"/>
  <c r="D250" i="2" l="1"/>
  <c r="C251" i="2" l="1"/>
  <c r="F251" i="2" s="1"/>
  <c r="D251" i="2" l="1"/>
  <c r="C252" i="2" s="1"/>
  <c r="D252" i="2" s="1"/>
  <c r="F252" i="2" l="1"/>
  <c r="C253" i="2"/>
  <c r="F253" i="2" l="1"/>
  <c r="D253" i="2"/>
  <c r="C254" i="2" l="1"/>
  <c r="F254" i="2" s="1"/>
  <c r="D254" i="2" l="1"/>
  <c r="C255" i="2" l="1"/>
  <c r="F255" i="2" s="1"/>
  <c r="D255" i="2" l="1"/>
  <c r="C256" i="2" l="1"/>
  <c r="F256" i="2" s="1"/>
  <c r="D256" i="2" l="1"/>
  <c r="C257" i="2" l="1"/>
  <c r="F257" i="2" s="1"/>
  <c r="D257" i="2" l="1"/>
  <c r="C258" i="2" l="1"/>
  <c r="F258" i="2" s="1"/>
  <c r="D258" i="2" l="1"/>
  <c r="C259" i="2" l="1"/>
  <c r="F259" i="2" s="1"/>
  <c r="D259" i="2" l="1"/>
  <c r="C260" i="2" l="1"/>
  <c r="F260" i="2" s="1"/>
  <c r="D260" i="2" l="1"/>
  <c r="C261" i="2" l="1"/>
  <c r="F261" i="2" s="1"/>
  <c r="D261" i="2" l="1"/>
  <c r="C262" i="2" l="1"/>
  <c r="F262" i="2" s="1"/>
  <c r="D262" i="2" l="1"/>
  <c r="C263" i="2" l="1"/>
  <c r="F263" i="2" s="1"/>
  <c r="D263" i="2" l="1"/>
  <c r="C264" i="2" l="1"/>
  <c r="F264" i="2" s="1"/>
  <c r="D264" i="2" l="1"/>
  <c r="C265" i="2" s="1"/>
  <c r="D265" i="2" l="1"/>
  <c r="C266" i="2" s="1"/>
  <c r="D266" i="2" s="1"/>
  <c r="F265" i="2"/>
  <c r="C267" i="2" l="1"/>
  <c r="D267" i="2" s="1"/>
  <c r="F266" i="2"/>
  <c r="F267" i="2" l="1"/>
  <c r="C268" i="2"/>
  <c r="D268" i="2" s="1"/>
  <c r="C269" i="2" l="1"/>
  <c r="D269" i="2" s="1"/>
  <c r="F268" i="2"/>
  <c r="C270" i="2" l="1"/>
  <c r="D270" i="2" s="1"/>
  <c r="F269" i="2"/>
  <c r="C271" i="2" l="1"/>
  <c r="D271" i="2" s="1"/>
  <c r="F270" i="2"/>
  <c r="C272" i="2" l="1"/>
  <c r="D272" i="2" s="1"/>
  <c r="I270" i="2"/>
  <c r="F271" i="2"/>
  <c r="F272" i="2" l="1"/>
  <c r="C273" i="2"/>
  <c r="D273" i="2" s="1"/>
  <c r="C274" i="2" l="1"/>
  <c r="D274" i="2" s="1"/>
  <c r="F273" i="2"/>
  <c r="F274" i="2" l="1"/>
  <c r="C275" i="2"/>
  <c r="D275" i="2" s="1"/>
  <c r="F275" i="2" l="1"/>
  <c r="C276" i="2"/>
  <c r="D276" i="2" s="1"/>
  <c r="F276" i="2" l="1"/>
  <c r="C277" i="2"/>
  <c r="F277" i="2" l="1"/>
  <c r="D277" i="2"/>
  <c r="C278" i="2" l="1"/>
  <c r="F278" i="2" s="1"/>
  <c r="D278" i="2" l="1"/>
  <c r="C279" i="2" l="1"/>
  <c r="F279" i="2" s="1"/>
  <c r="D279" i="2" l="1"/>
  <c r="C280" i="2" l="1"/>
  <c r="F280" i="2" s="1"/>
  <c r="D280" i="2" l="1"/>
  <c r="C281" i="2" l="1"/>
  <c r="F281" i="2" s="1"/>
  <c r="D281" i="2" l="1"/>
  <c r="C282" i="2" l="1"/>
  <c r="F282" i="2" s="1"/>
  <c r="D282" i="2" l="1"/>
  <c r="C283" i="2" l="1"/>
  <c r="F283" i="2" s="1"/>
  <c r="D283" i="2" l="1"/>
  <c r="C284" i="2" l="1"/>
  <c r="F284" i="2" s="1"/>
  <c r="D284" i="2" l="1"/>
  <c r="C285" i="2" l="1"/>
  <c r="F285" i="2" s="1"/>
  <c r="D285" i="2" l="1"/>
  <c r="C286" i="2" l="1"/>
  <c r="F286" i="2" s="1"/>
  <c r="D286" i="2" l="1"/>
  <c r="C287" i="2" l="1"/>
  <c r="F287" i="2" s="1"/>
  <c r="D287" i="2" l="1"/>
  <c r="C288" i="2" l="1"/>
  <c r="F288" i="2" s="1"/>
  <c r="D288" i="2" l="1"/>
  <c r="C289" i="2" l="1"/>
  <c r="F289" i="2" s="1"/>
  <c r="D289" i="2" l="1"/>
  <c r="C290" i="2" l="1"/>
  <c r="F290" i="2" s="1"/>
  <c r="D290" i="2" l="1"/>
  <c r="C291" i="2" l="1"/>
  <c r="F291" i="2" s="1"/>
  <c r="D291" i="2" l="1"/>
  <c r="C292" i="2" l="1"/>
  <c r="F292" i="2" s="1"/>
  <c r="D292" i="2" l="1"/>
  <c r="C293" i="2" l="1"/>
  <c r="F293" i="2" s="1"/>
  <c r="D293" i="2" l="1"/>
  <c r="C294" i="2" l="1"/>
  <c r="F294" i="2" s="1"/>
  <c r="D294" i="2" l="1"/>
  <c r="C295" i="2" l="1"/>
  <c r="F295" i="2" s="1"/>
  <c r="D295" i="2" l="1"/>
  <c r="C296" i="2" l="1"/>
  <c r="F296" i="2" s="1"/>
  <c r="D296" i="2" l="1"/>
  <c r="C297" i="2" l="1"/>
  <c r="F297" i="2" s="1"/>
  <c r="D297" i="2" l="1"/>
  <c r="C298" i="2" l="1"/>
  <c r="F298" i="2" s="1"/>
  <c r="I298" i="2" l="1"/>
  <c r="D298" i="2"/>
  <c r="C299" i="2" l="1"/>
  <c r="F299" i="2" s="1"/>
  <c r="D299" i="2" l="1"/>
  <c r="C300" i="2" l="1"/>
  <c r="F300" i="2" s="1"/>
  <c r="D300" i="2" l="1"/>
  <c r="C301" i="2" l="1"/>
  <c r="F301" i="2" s="1"/>
  <c r="D301" i="2" l="1"/>
  <c r="C302" i="2" l="1"/>
  <c r="F302" i="2" s="1"/>
  <c r="D302" i="2" l="1"/>
  <c r="C303" i="2" l="1"/>
  <c r="F303" i="2" s="1"/>
  <c r="D303" i="2" l="1"/>
  <c r="C304" i="2" l="1"/>
  <c r="F304" i="2" s="1"/>
  <c r="D304" i="2" l="1"/>
  <c r="C305" i="2" l="1"/>
  <c r="F305" i="2" s="1"/>
  <c r="D305" i="2" l="1"/>
  <c r="C306" i="2" l="1"/>
  <c r="F306" i="2" s="1"/>
  <c r="D306" i="2" l="1"/>
  <c r="C307" i="2" l="1"/>
  <c r="F307" i="2" s="1"/>
  <c r="D307" i="2" l="1"/>
  <c r="C308" i="2" l="1"/>
  <c r="F308" i="2" s="1"/>
  <c r="D308" i="2" l="1"/>
  <c r="C309" i="2" l="1"/>
  <c r="F309" i="2" s="1"/>
  <c r="D309" i="2" l="1"/>
  <c r="C310" i="2" l="1"/>
  <c r="F310" i="2" s="1"/>
  <c r="D310" i="2" l="1"/>
  <c r="C311" i="2" l="1"/>
  <c r="F311" i="2" s="1"/>
  <c r="D311" i="2" l="1"/>
  <c r="C312" i="2" l="1"/>
  <c r="F312" i="2" s="1"/>
  <c r="D312" i="2" l="1"/>
  <c r="C313" i="2" l="1"/>
  <c r="F313" i="2" s="1"/>
  <c r="D313" i="2" l="1"/>
  <c r="C314" i="2" l="1"/>
  <c r="F314" i="2" s="1"/>
  <c r="D314" i="2" l="1"/>
  <c r="C315" i="2" l="1"/>
  <c r="F315" i="2" s="1"/>
  <c r="D315" i="2" l="1"/>
  <c r="C316" i="2" l="1"/>
  <c r="F316" i="2" s="1"/>
  <c r="D316" i="2" l="1"/>
  <c r="C317" i="2" l="1"/>
  <c r="F317" i="2" s="1"/>
  <c r="D317" i="2" l="1"/>
  <c r="C318" i="2" l="1"/>
  <c r="F318" i="2" s="1"/>
  <c r="D318" i="2" l="1"/>
  <c r="C319" i="2" l="1"/>
  <c r="F319" i="2" s="1"/>
  <c r="D319" i="2" l="1"/>
  <c r="C320" i="2" l="1"/>
  <c r="F320" i="2" s="1"/>
  <c r="D320" i="2" l="1"/>
  <c r="C321" i="2" l="1"/>
  <c r="F321" i="2" s="1"/>
  <c r="D321" i="2" l="1"/>
  <c r="C322" i="2" l="1"/>
  <c r="F322" i="2" s="1"/>
  <c r="D322" i="2" l="1"/>
  <c r="C323" i="2" l="1"/>
  <c r="F323" i="2" s="1"/>
  <c r="D323" i="2" l="1"/>
  <c r="C324" i="2" l="1"/>
  <c r="F324" i="2" s="1"/>
  <c r="D324" i="2" l="1"/>
  <c r="C325" i="2" l="1"/>
  <c r="F325" i="2" s="1"/>
  <c r="D325" i="2" l="1"/>
  <c r="C326" i="2" l="1"/>
  <c r="F326" i="2" s="1"/>
  <c r="D326" i="2" l="1"/>
  <c r="C327" i="2" l="1"/>
  <c r="F327" i="2" s="1"/>
  <c r="D327" i="2" l="1"/>
  <c r="C328" i="2" l="1"/>
  <c r="F328" i="2" s="1"/>
  <c r="D328" i="2" l="1"/>
  <c r="C329" i="2" l="1"/>
  <c r="F329" i="2" s="1"/>
  <c r="I329" i="2" l="1"/>
  <c r="D329" i="2"/>
  <c r="C330" i="2" l="1"/>
  <c r="F330" i="2" s="1"/>
  <c r="D330" i="2" l="1"/>
  <c r="C331" i="2" l="1"/>
  <c r="F331" i="2" s="1"/>
  <c r="D331" i="2" l="1"/>
  <c r="C332" i="2" l="1"/>
  <c r="F332" i="2" s="1"/>
  <c r="E74" i="1"/>
  <c r="E59" i="1"/>
  <c r="H53" i="1"/>
  <c r="H52" i="1"/>
  <c r="M51" i="1"/>
  <c r="M50" i="1"/>
  <c r="H38" i="1"/>
  <c r="H37" i="1"/>
  <c r="M36" i="1"/>
  <c r="M35" i="1"/>
  <c r="E23" i="1"/>
  <c r="D24" i="1" s="1"/>
  <c r="D25" i="1" s="1"/>
  <c r="C23" i="1"/>
  <c r="E17" i="1"/>
  <c r="C17" i="1"/>
  <c r="G17" i="1" s="1"/>
  <c r="E44" i="1" s="1"/>
  <c r="J65" i="1"/>
  <c r="J66" i="1"/>
  <c r="E63" i="1"/>
  <c r="C63" i="1"/>
  <c r="J51" i="1"/>
  <c r="J50" i="1"/>
  <c r="E29" i="1"/>
  <c r="C29" i="1"/>
  <c r="E48" i="1"/>
  <c r="C48" i="1"/>
  <c r="C44" i="1"/>
  <c r="C35" i="1"/>
  <c r="C22" i="1"/>
  <c r="E22" i="1"/>
  <c r="D332" i="2" l="1"/>
  <c r="G50" i="1"/>
  <c r="F51" i="1" s="1"/>
  <c r="E52" i="1" s="1"/>
  <c r="G65" i="1"/>
  <c r="F66" i="1" s="1"/>
  <c r="E67" i="1" s="1"/>
  <c r="G35" i="1"/>
  <c r="F36" i="1" s="1"/>
  <c r="E37" i="1" s="1"/>
  <c r="C38" i="1" s="1"/>
  <c r="C39" i="1" s="1"/>
  <c r="G44" i="1"/>
  <c r="G63" i="1"/>
  <c r="G29" i="1"/>
  <c r="J35" i="1" s="1"/>
  <c r="G48" i="1"/>
  <c r="C333" i="2" l="1"/>
  <c r="F333" i="2" s="1"/>
  <c r="C50" i="1"/>
  <c r="C51" i="1" s="1"/>
  <c r="C52" i="1" s="1"/>
  <c r="C53" i="1" s="1"/>
  <c r="C54" i="1" s="1"/>
  <c r="C59" i="1"/>
  <c r="G59" i="1" s="1"/>
  <c r="D333" i="2" l="1"/>
  <c r="C74" i="1"/>
  <c r="G74" i="1" s="1"/>
  <c r="M65" i="1"/>
  <c r="M66" i="1" s="1"/>
  <c r="H67" i="1" s="1"/>
  <c r="H68" i="1" s="1"/>
  <c r="C65" i="1"/>
  <c r="C66" i="1" s="1"/>
  <c r="C67" i="1" s="1"/>
  <c r="C68" i="1" s="1"/>
  <c r="C334" i="2" l="1"/>
  <c r="F334" i="2" s="1"/>
  <c r="C69" i="1"/>
  <c r="D334" i="2" l="1"/>
  <c r="C335" i="2" s="1"/>
  <c r="F335" i="2" s="1"/>
  <c r="D335" i="2" l="1"/>
  <c r="C336" i="2" l="1"/>
  <c r="F336" i="2" s="1"/>
  <c r="D336" i="2" l="1"/>
  <c r="C337" i="2" l="1"/>
  <c r="F337" i="2" s="1"/>
  <c r="D337" i="2" l="1"/>
  <c r="C338" i="2" l="1"/>
  <c r="F338" i="2" s="1"/>
  <c r="D338" i="2" l="1"/>
  <c r="C339" i="2" l="1"/>
  <c r="F339" i="2" s="1"/>
  <c r="D339" i="2" l="1"/>
  <c r="C340" i="2" l="1"/>
  <c r="F340" i="2" s="1"/>
  <c r="D340" i="2" l="1"/>
  <c r="C341" i="2" l="1"/>
  <c r="F341" i="2" s="1"/>
  <c r="D341" i="2" l="1"/>
  <c r="C342" i="2" l="1"/>
  <c r="F342" i="2" s="1"/>
  <c r="D342" i="2" l="1"/>
  <c r="C343" i="2" l="1"/>
  <c r="F343" i="2" s="1"/>
  <c r="D343" i="2" l="1"/>
  <c r="C344" i="2" l="1"/>
  <c r="F344" i="2" s="1"/>
  <c r="D344" i="2" l="1"/>
  <c r="C345" i="2" l="1"/>
  <c r="F345" i="2" s="1"/>
  <c r="D345" i="2" l="1"/>
  <c r="C346" i="2" l="1"/>
  <c r="F346" i="2" s="1"/>
  <c r="D346" i="2" l="1"/>
  <c r="C347" i="2" l="1"/>
  <c r="F347" i="2" s="1"/>
  <c r="D347" i="2" l="1"/>
  <c r="C348" i="2" l="1"/>
  <c r="F348" i="2" s="1"/>
  <c r="D348" i="2" l="1"/>
  <c r="C349" i="2" l="1"/>
  <c r="F349" i="2" s="1"/>
  <c r="D349" i="2" l="1"/>
  <c r="C350" i="2" l="1"/>
  <c r="F350" i="2" s="1"/>
  <c r="D350" i="2" l="1"/>
  <c r="C351" i="2" l="1"/>
  <c r="F351" i="2" s="1"/>
  <c r="D351" i="2" l="1"/>
  <c r="C352" i="2" l="1"/>
  <c r="F352" i="2" s="1"/>
  <c r="D352" i="2" l="1"/>
  <c r="C353" i="2" l="1"/>
  <c r="F353" i="2" s="1"/>
  <c r="D353" i="2" l="1"/>
  <c r="C354" i="2" l="1"/>
  <c r="F354" i="2" s="1"/>
  <c r="D354" i="2" l="1"/>
  <c r="C355" i="2" l="1"/>
  <c r="F355" i="2" s="1"/>
  <c r="D355" i="2" l="1"/>
  <c r="C356" i="2" l="1"/>
  <c r="F356" i="2" s="1"/>
  <c r="D356" i="2" l="1"/>
  <c r="C357" i="2" l="1"/>
  <c r="F357" i="2" s="1"/>
  <c r="D357" i="2" l="1"/>
  <c r="C358" i="2" l="1"/>
  <c r="F358" i="2" s="1"/>
  <c r="D358" i="2" l="1"/>
  <c r="C359" i="2" l="1"/>
  <c r="F359" i="2" s="1"/>
  <c r="I359" i="2" l="1"/>
  <c r="D359" i="2"/>
  <c r="C360" i="2" l="1"/>
  <c r="F360" i="2" s="1"/>
  <c r="D360" i="2" l="1"/>
  <c r="C361" i="2" l="1"/>
  <c r="F361" i="2" s="1"/>
  <c r="D361" i="2" l="1"/>
  <c r="C362" i="2" l="1"/>
  <c r="F362" i="2" s="1"/>
  <c r="D362" i="2" l="1"/>
  <c r="C363" i="2" l="1"/>
  <c r="F363" i="2" s="1"/>
  <c r="D363" i="2" l="1"/>
  <c r="C364" i="2" l="1"/>
  <c r="F364" i="2" s="1"/>
  <c r="D364" i="2" l="1"/>
  <c r="C365" i="2" l="1"/>
  <c r="F365" i="2" s="1"/>
  <c r="D365" i="2" l="1"/>
  <c r="C366" i="2" l="1"/>
  <c r="F366" i="2" s="1"/>
  <c r="D366" i="2" l="1"/>
  <c r="C367" i="2" l="1"/>
  <c r="F367" i="2" s="1"/>
  <c r="D367" i="2" l="1"/>
  <c r="C368" i="2" s="1"/>
  <c r="F368" i="2" s="1"/>
  <c r="D368" i="2" l="1"/>
  <c r="C369" i="2" l="1"/>
  <c r="F369" i="2" s="1"/>
  <c r="D369" i="2" l="1"/>
  <c r="C370" i="2" l="1"/>
  <c r="F370" i="2" s="1"/>
  <c r="D370" i="2" l="1"/>
  <c r="C371" i="2" s="1"/>
  <c r="F371" i="2" l="1"/>
  <c r="D371" i="2"/>
  <c r="C372" i="2" s="1"/>
  <c r="F372" i="2" l="1"/>
  <c r="D372" i="2"/>
  <c r="C373" i="2" l="1"/>
  <c r="F373" i="2" s="1"/>
  <c r="D373" i="2" l="1"/>
  <c r="C374" i="2" l="1"/>
  <c r="F374" i="2" s="1"/>
  <c r="D374" i="2" l="1"/>
  <c r="C375" i="2" l="1"/>
  <c r="F375" i="2" s="1"/>
  <c r="D375" i="2" l="1"/>
  <c r="C376" i="2" l="1"/>
  <c r="F376" i="2" s="1"/>
  <c r="D376" i="2" l="1"/>
  <c r="C377" i="2" l="1"/>
  <c r="F377" i="2" s="1"/>
  <c r="D377" i="2" l="1"/>
  <c r="C378" i="2" l="1"/>
  <c r="F378" i="2" s="1"/>
  <c r="D378" i="2" l="1"/>
  <c r="C379" i="2" l="1"/>
  <c r="F379" i="2" s="1"/>
  <c r="D379" i="2" l="1"/>
  <c r="C380" i="2" l="1"/>
  <c r="F380" i="2" s="1"/>
  <c r="D380" i="2" l="1"/>
  <c r="C381" i="2" l="1"/>
  <c r="F381" i="2" s="1"/>
  <c r="D381" i="2" l="1"/>
  <c r="C382" i="2" l="1"/>
  <c r="F382" i="2" s="1"/>
  <c r="D382" i="2" l="1"/>
  <c r="C383" i="2" l="1"/>
  <c r="F383" i="2" s="1"/>
  <c r="D383" i="2" l="1"/>
  <c r="C384" i="2" l="1"/>
  <c r="F384" i="2" s="1"/>
  <c r="D384" i="2" l="1"/>
  <c r="C385" i="2" s="1"/>
  <c r="D385" i="2" s="1"/>
  <c r="C386" i="2" l="1"/>
  <c r="D386" i="2" s="1"/>
  <c r="F385" i="2"/>
  <c r="F386" i="2" l="1"/>
  <c r="C387" i="2"/>
  <c r="D387" i="2" s="1"/>
  <c r="F387" i="2" l="1"/>
  <c r="C388" i="2"/>
  <c r="D388" i="2" s="1"/>
  <c r="C389" i="2" l="1"/>
  <c r="D389" i="2" s="1"/>
  <c r="F388" i="2"/>
  <c r="C390" i="2" l="1"/>
  <c r="D390" i="2" s="1"/>
  <c r="F389" i="2"/>
  <c r="F390" i="2" l="1"/>
  <c r="C391" i="2"/>
  <c r="D391" i="2" s="1"/>
  <c r="F391" i="2" l="1"/>
  <c r="C392" i="2"/>
  <c r="D392" i="2" s="1"/>
  <c r="F392" i="2" l="1"/>
  <c r="C393" i="2"/>
  <c r="D393" i="2" s="1"/>
  <c r="F393" i="2" l="1"/>
  <c r="C394" i="2"/>
  <c r="D394" i="2" s="1"/>
  <c r="C395" i="2" l="1"/>
  <c r="D395" i="2" s="1"/>
  <c r="F394" i="2"/>
  <c r="F395" i="2" l="1"/>
  <c r="C396" i="2"/>
  <c r="D396" i="2" s="1"/>
  <c r="C397" i="2" l="1"/>
  <c r="D397" i="2" s="1"/>
  <c r="F396" i="2"/>
  <c r="F397" i="2" l="1"/>
  <c r="C398" i="2"/>
  <c r="D398" i="2" s="1"/>
  <c r="F398" i="2" l="1"/>
  <c r="C399" i="2"/>
  <c r="D399" i="2" s="1"/>
  <c r="C400" i="2" l="1"/>
  <c r="D400" i="2" s="1"/>
  <c r="F399" i="2"/>
  <c r="F400" i="2" l="1"/>
  <c r="C401" i="2"/>
  <c r="D401" i="2" s="1"/>
  <c r="F401" i="2" l="1"/>
  <c r="C402" i="2"/>
  <c r="D402" i="2" s="1"/>
  <c r="C403" i="2" l="1"/>
  <c r="D403" i="2" s="1"/>
  <c r="F402" i="2"/>
  <c r="F403" i="2" l="1"/>
  <c r="C404" i="2"/>
  <c r="F404" i="2" l="1"/>
  <c r="D404" i="2"/>
  <c r="C405" i="2" l="1"/>
  <c r="F405" i="2" s="1"/>
  <c r="D405" i="2" l="1"/>
  <c r="C406" i="2" l="1"/>
  <c r="F406" i="2" s="1"/>
  <c r="D406" i="2" l="1"/>
  <c r="C407" i="2" s="1"/>
  <c r="F407" i="2" s="1"/>
  <c r="D407" i="2" l="1"/>
  <c r="C408" i="2" l="1"/>
  <c r="F408" i="2" s="1"/>
  <c r="D408" i="2" l="1"/>
  <c r="C409" i="2" s="1"/>
  <c r="F409" i="2" s="1"/>
  <c r="D409" i="2" l="1"/>
  <c r="C410" i="2" l="1"/>
  <c r="F410" i="2" s="1"/>
  <c r="D410" i="2" l="1"/>
  <c r="C411" i="2" l="1"/>
  <c r="F411" i="2" s="1"/>
  <c r="D411" i="2" l="1"/>
  <c r="C412" i="2" l="1"/>
  <c r="F412" i="2" s="1"/>
  <c r="D412" i="2" l="1"/>
  <c r="C413" i="2" l="1"/>
  <c r="F413" i="2" s="1"/>
  <c r="D413" i="2" l="1"/>
  <c r="C414" i="2" l="1"/>
  <c r="F414" i="2" s="1"/>
  <c r="D414" i="2" l="1"/>
  <c r="C415" i="2" l="1"/>
  <c r="F415" i="2" s="1"/>
  <c r="D415" i="2" l="1"/>
  <c r="C416" i="2" l="1"/>
  <c r="F416" i="2" s="1"/>
  <c r="D416" i="2" l="1"/>
  <c r="C417" i="2" l="1"/>
  <c r="F417" i="2" s="1"/>
  <c r="D417" i="2" l="1"/>
  <c r="C418" i="2" l="1"/>
  <c r="F418" i="2" s="1"/>
  <c r="D418" i="2" l="1"/>
  <c r="C419" i="2" l="1"/>
  <c r="F419" i="2" s="1"/>
  <c r="D419" i="2" l="1"/>
  <c r="C420" i="2" l="1"/>
  <c r="F420" i="2" s="1"/>
  <c r="D420" i="2" l="1"/>
  <c r="C421" i="2" l="1"/>
  <c r="F421" i="2" s="1"/>
  <c r="D421" i="2" l="1"/>
  <c r="C422" i="2" l="1"/>
  <c r="F422" i="2" s="1"/>
  <c r="D422" i="2" l="1"/>
  <c r="C423" i="2" l="1"/>
  <c r="F423" i="2" s="1"/>
  <c r="D423" i="2" l="1"/>
  <c r="C424" i="2" l="1"/>
  <c r="F424" i="2" s="1"/>
  <c r="D424" i="2" l="1"/>
  <c r="C425" i="2" l="1"/>
  <c r="F425" i="2" s="1"/>
  <c r="D425" i="2" l="1"/>
  <c r="C426" i="2" l="1"/>
  <c r="F426" i="2" s="1"/>
  <c r="D426" i="2" l="1"/>
  <c r="C427" i="2" l="1"/>
  <c r="F427" i="2" s="1"/>
  <c r="D427" i="2" l="1"/>
  <c r="C428" i="2" l="1"/>
  <c r="F428" i="2" s="1"/>
  <c r="D428" i="2" l="1"/>
  <c r="C429" i="2" l="1"/>
  <c r="F429" i="2" s="1"/>
  <c r="D429" i="2" l="1"/>
  <c r="C430" i="2" l="1"/>
  <c r="F430" i="2" s="1"/>
  <c r="D430" i="2" l="1"/>
  <c r="C431" i="2" l="1"/>
  <c r="F431" i="2" s="1"/>
  <c r="D431" i="2" l="1"/>
  <c r="C432" i="2" l="1"/>
  <c r="F432" i="2" s="1"/>
  <c r="D432" i="2" l="1"/>
  <c r="C433" i="2" l="1"/>
  <c r="F433" i="2" s="1"/>
  <c r="D433" i="2" l="1"/>
  <c r="C434" i="2" l="1"/>
  <c r="F434" i="2" s="1"/>
  <c r="D434" i="2" l="1"/>
  <c r="C435" i="2" l="1"/>
  <c r="F435" i="2" s="1"/>
  <c r="D435" i="2" l="1"/>
  <c r="C436" i="2" l="1"/>
  <c r="F436" i="2" s="1"/>
  <c r="D436" i="2" l="1"/>
  <c r="C437" i="2" l="1"/>
  <c r="F437" i="2" s="1"/>
  <c r="D437" i="2" l="1"/>
  <c r="C438" i="2" l="1"/>
  <c r="F438" i="2" s="1"/>
  <c r="D438" i="2" l="1"/>
  <c r="C439" i="2" l="1"/>
  <c r="F439" i="2" s="1"/>
  <c r="D439" i="2" l="1"/>
  <c r="C440" i="2" l="1"/>
  <c r="F440" i="2" s="1"/>
  <c r="D440" i="2" l="1"/>
  <c r="C441" i="2" l="1"/>
  <c r="F441" i="2" s="1"/>
  <c r="D441" i="2" l="1"/>
  <c r="C442" i="2" l="1"/>
  <c r="F442" i="2" s="1"/>
  <c r="D442" i="2" l="1"/>
  <c r="C443" i="2" l="1"/>
  <c r="F443" i="2" s="1"/>
  <c r="D443" i="2" l="1"/>
  <c r="C444" i="2" l="1"/>
  <c r="F444" i="2" s="1"/>
  <c r="D444" i="2" l="1"/>
  <c r="C445" i="2" l="1"/>
  <c r="F445" i="2" s="1"/>
  <c r="D445" i="2" l="1"/>
  <c r="C446" i="2" l="1"/>
  <c r="F446" i="2" s="1"/>
  <c r="D446" i="2" l="1"/>
  <c r="C447" i="2" l="1"/>
  <c r="F447" i="2" s="1"/>
  <c r="D447" i="2" l="1"/>
  <c r="C448" i="2" l="1"/>
  <c r="F448" i="2" s="1"/>
  <c r="D448" i="2" l="1"/>
  <c r="C449" i="2" l="1"/>
  <c r="F449" i="2" s="1"/>
  <c r="D449" i="2" l="1"/>
  <c r="C450" i="2" l="1"/>
  <c r="F450" i="2" s="1"/>
  <c r="D450" i="2" l="1"/>
  <c r="C451" i="2" l="1"/>
  <c r="F451" i="2" s="1"/>
  <c r="D451" i="2" l="1"/>
  <c r="N51" i="2"/>
  <c r="P51" i="2" s="1"/>
  <c r="M52" i="2" s="1"/>
  <c r="N52" i="2" l="1"/>
  <c r="P52" i="2" s="1"/>
  <c r="M53" i="2" s="1"/>
  <c r="O51" i="2"/>
  <c r="O52" i="2" l="1"/>
  <c r="N53" i="2"/>
  <c r="P53" i="2" s="1"/>
  <c r="M54" i="2" s="1"/>
  <c r="N54" i="2" l="1"/>
  <c r="P54" i="2" s="1"/>
  <c r="M55" i="2" s="1"/>
  <c r="O53" i="2"/>
  <c r="O54" i="2" l="1"/>
  <c r="N55" i="2"/>
  <c r="P55" i="2" s="1"/>
  <c r="M56" i="2" s="1"/>
  <c r="O55" i="2" l="1"/>
  <c r="N56" i="2"/>
  <c r="P56" i="2" s="1"/>
  <c r="M57" i="2" s="1"/>
  <c r="O56" i="2" l="1"/>
  <c r="N57" i="2"/>
  <c r="P57" i="2" s="1"/>
  <c r="M58" i="2" s="1"/>
  <c r="O57" i="2" l="1"/>
  <c r="N58" i="2"/>
  <c r="P58" i="2" s="1"/>
  <c r="M59" i="2" s="1"/>
  <c r="O58" i="2" l="1"/>
  <c r="N59" i="2"/>
  <c r="P59" i="2" s="1"/>
  <c r="M60" i="2" s="1"/>
  <c r="N60" i="2" l="1"/>
  <c r="P60" i="2" s="1"/>
  <c r="M61" i="2" s="1"/>
  <c r="O59" i="2"/>
  <c r="O60" i="2" l="1"/>
  <c r="N61" i="2"/>
  <c r="P61" i="2" s="1"/>
  <c r="M62" i="2" s="1"/>
  <c r="O61" i="2" l="1"/>
  <c r="N62" i="2"/>
  <c r="P62" i="2" s="1"/>
  <c r="O62" i="2" l="1"/>
</calcChain>
</file>

<file path=xl/sharedStrings.xml><?xml version="1.0" encoding="utf-8"?>
<sst xmlns="http://schemas.openxmlformats.org/spreadsheetml/2006/main" count="198" uniqueCount="79">
  <si>
    <t>Valor da Aplicação</t>
  </si>
  <si>
    <t>Data da Inclusão</t>
  </si>
  <si>
    <t>Juros a.a.</t>
  </si>
  <si>
    <t>Parcelas</t>
  </si>
  <si>
    <t>Parcela</t>
  </si>
  <si>
    <t>Data</t>
  </si>
  <si>
    <t>Valor Juros</t>
  </si>
  <si>
    <t>Segue o cálculo da amortização SAC</t>
  </si>
  <si>
    <t>/</t>
  </si>
  <si>
    <t>1) Encontrar o juros ao dia, segue a formula de conversão</t>
  </si>
  <si>
    <t>+</t>
  </si>
  <si>
    <t>^</t>
  </si>
  <si>
    <t>(1/365)</t>
  </si>
  <si>
    <t>=</t>
  </si>
  <si>
    <t>(1+</t>
  </si>
  <si>
    <t>16%)</t>
  </si>
  <si>
    <t>(</t>
  </si>
  <si>
    <t>)-1</t>
  </si>
  <si>
    <t>((1+TAXA)^(1/365))-1</t>
  </si>
  <si>
    <t>Valor do empréstimo / quantidade de parcelas </t>
  </si>
  <si>
    <t>2) Calcular quantos dias entre a inclusão do empréstimo até a data da primeira parcela</t>
  </si>
  <si>
    <t>-</t>
  </si>
  <si>
    <t>dias</t>
  </si>
  <si>
    <t>3) Calcular os juros da primeira parcela</t>
  </si>
  <si>
    <t>J = (Valor emp. atualizado  x  ( (1 + taxa do dia)^dias entre uma parcela e outra ) ) - Valor emp. atualizado</t>
  </si>
  <si>
    <t>*</t>
  </si>
  <si>
    <t>( (1</t>
  </si>
  <si>
    <t>)</t>
  </si>
  <si>
    <t>))</t>
  </si>
  <si>
    <t>J = (</t>
  </si>
  <si>
    <t> Calculo da coluna "Valor do Debito"</t>
  </si>
  <si>
    <t>Valor emp. atualizado - amortização = </t>
  </si>
  <si>
    <t>4) Calcular os juros da segunda parcela</t>
  </si>
  <si>
    <t>5) Calcular os juros da terceira parcela</t>
  </si>
  <si>
    <t>Cross Segmentos - Backoffice Linha Protheus - SIGAFIN - FINA716 - Como é efetuado o calculo do juros nas parcelas</t>
  </si>
  <si>
    <t>Contrato do banco</t>
  </si>
  <si>
    <t xml:space="preserve">Ticket </t>
  </si>
  <si>
    <t>https://clubedospoupadores.com/educacao-financeira/calculadora-taxa.html</t>
  </si>
  <si>
    <t>M = C (1 + i)^t</t>
  </si>
  <si>
    <t>C</t>
  </si>
  <si>
    <t>M = Montante ou valor final</t>
  </si>
  <si>
    <t>C = Capital;</t>
  </si>
  <si>
    <t>i = Taxa</t>
  </si>
  <si>
    <t>Juros a.m.</t>
  </si>
  <si>
    <t>t = tempo, período ou prazo</t>
  </si>
  <si>
    <t>Juros a.d.</t>
  </si>
  <si>
    <t>i</t>
  </si>
  <si>
    <t>dias = MV_DIASCTB</t>
  </si>
  <si>
    <t>Dias</t>
  </si>
  <si>
    <t>Juros Diarios</t>
  </si>
  <si>
    <t>Valor + Juros</t>
  </si>
  <si>
    <t>Juros Acumulados</t>
  </si>
  <si>
    <t>Total</t>
  </si>
  <si>
    <t>Executando o processo em 11 parcelas</t>
  </si>
  <si>
    <t>SAC</t>
  </si>
  <si>
    <t>Vencimento</t>
  </si>
  <si>
    <t>Dias Corridos</t>
  </si>
  <si>
    <t>Vlr Debito / Saldo</t>
  </si>
  <si>
    <t>Valor do Juros Compostos</t>
  </si>
  <si>
    <t>Valor corrigido</t>
  </si>
  <si>
    <t>Amortização</t>
  </si>
  <si>
    <t>Prestação</t>
  </si>
  <si>
    <t>Emissão do contrato</t>
  </si>
  <si>
    <t>Executando o processo em 4 parcelas</t>
  </si>
  <si>
    <t>PRICE</t>
  </si>
  <si>
    <t>Amortização SAC</t>
  </si>
  <si>
    <t>Formula 1</t>
  </si>
  <si>
    <t>Formula 2</t>
  </si>
  <si>
    <t>Formula 3</t>
  </si>
  <si>
    <t>Formula 1 / Formula 2</t>
  </si>
  <si>
    <t>(1+ Juros A.M.) ^ parcelas * (Juros A.M.)</t>
  </si>
  <si>
    <t>(1+ Juros A.M.) ^ parcelas - 1</t>
  </si>
  <si>
    <t>Calc. Prestação Price</t>
  </si>
  <si>
    <t>Saldo Devedor</t>
  </si>
  <si>
    <t>Juros</t>
  </si>
  <si>
    <t>Amortizações</t>
  </si>
  <si>
    <t>https://fazaconta.com/simulador-financiamento.htm</t>
  </si>
  <si>
    <t>s</t>
  </si>
  <si>
    <t>Executando o processo em 13 parcelas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</si>
</sst>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R$&quot;\ #,##0.00;[Red]\-&quot;R$&quot;\ #,##0.00"/>
    <numFmt numFmtId="164" formatCode="&quot;R$&quot;\ #,##0.00000;[Red]\-&quot;R$&quot;\ #,##0.00000"/>
    <numFmt numFmtId="165" formatCode="0.0000000%"/>
    <numFmt numFmtId="166" formatCode="&quot;R$&quot;\ #,##0.000000;[Red]\-&quot;R$&quot;\ #,##0.000000"/>
    <numFmt numFmtId="167" formatCode="0.0000000"/>
    <numFmt numFmtId="168" formatCode="0.000%"/>
    <numFmt numFmtId="169" formatCode="&quot;R$&quot;\ #,##0.0000000;[Red]\-&quot;R$&quot;\ #,##0.0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8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8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0" fontId="3" fillId="0" borderId="0" xfId="1" applyAlignment="1">
      <alignment horizontal="left"/>
    </xf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/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8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8" fontId="0" fillId="2" borderId="2" xfId="0" applyNumberFormat="1" applyFill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8" fontId="5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8" fontId="0" fillId="2" borderId="0" xfId="0" applyNumberForma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8" fontId="0" fillId="0" borderId="7" xfId="0" applyNumberFormat="1" applyBorder="1" applyAlignment="1">
      <alignment horizontal="center"/>
    </xf>
    <xf numFmtId="8" fontId="0" fillId="2" borderId="7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8" fontId="4" fillId="0" borderId="0" xfId="0" applyNumberFormat="1" applyFont="1" applyBorder="1" applyAlignment="1">
      <alignment horizontal="center"/>
    </xf>
    <xf numFmtId="8" fontId="1" fillId="2" borderId="0" xfId="0" applyNumberFormat="1" applyFont="1" applyFill="1" applyAlignment="1">
      <alignment horizontal="center"/>
    </xf>
    <xf numFmtId="8" fontId="4" fillId="0" borderId="2" xfId="0" applyNumberFormat="1" applyFont="1" applyBorder="1" applyAlignment="1">
      <alignment horizontal="center"/>
    </xf>
    <xf numFmtId="8" fontId="1" fillId="0" borderId="0" xfId="0" applyNumberFormat="1" applyFont="1" applyBorder="1" applyAlignment="1">
      <alignment horizontal="center"/>
    </xf>
    <xf numFmtId="8" fontId="0" fillId="2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169" fontId="0" fillId="0" borderId="0" xfId="0" applyNumberFormat="1" applyAlignment="1">
      <alignment horizontal="left"/>
    </xf>
    <xf numFmtId="0" fontId="6" fillId="2" borderId="0" xfId="0" applyFont="1" applyFill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530678</xdr:colOff>
      <xdr:row>2</xdr:row>
      <xdr:rowOff>176893</xdr:rowOff>
    </xdr:from>
    <xdr:to>
      <xdr:col>13</xdr:col>
      <xdr:colOff>2348153</xdr:colOff>
      <xdr:row>21</xdr:row>
      <xdr:rowOff>177398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89628" y="557893"/>
          <a:ext cx="3753772" cy="3620005"/>
        </a:xfrm>
        <a:prstGeom prst="rect">
          <a:avLst/>
        </a:prstGeom>
      </xdr:spPr>
    </xdr:pic>
    <xdr:clientData/>
  </xdr:twoCellAnchor>
  <xdr:twoCellAnchor editAs="oneCell">
    <xdr:from>
      <xdr:col>9</xdr:col>
      <xdr:colOff>759650</xdr:colOff>
      <xdr:row>63</xdr:row>
      <xdr:rowOff>153637</xdr:rowOff>
    </xdr:from>
    <xdr:to>
      <xdr:col>15</xdr:col>
      <xdr:colOff>76574</xdr:colOff>
      <xdr:row>85</xdr:row>
      <xdr:rowOff>78011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4043" y="12209566"/>
          <a:ext cx="9195710" cy="4115374"/>
        </a:xfrm>
        <a:prstGeom prst="rect">
          <a:avLst/>
        </a:prstGeom>
      </xdr:spPr>
    </xdr:pic>
    <xdr:clientData/>
  </xdr:twoCellAnchor>
  <xdr:twoCellAnchor editAs="oneCell">
    <xdr:from>
      <xdr:col>9</xdr:col>
      <xdr:colOff>787483</xdr:colOff>
      <xdr:row>86</xdr:row>
      <xdr:rowOff>135824</xdr:rowOff>
    </xdr:from>
    <xdr:to>
      <xdr:col>15</xdr:col>
      <xdr:colOff>1076495</xdr:colOff>
      <xdr:row>108</xdr:row>
      <xdr:rowOff>22093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41876" y="16573253"/>
          <a:ext cx="10167798" cy="4077269"/>
        </a:xfrm>
        <a:prstGeom prst="rect">
          <a:avLst/>
        </a:prstGeom>
      </xdr:spPr>
    </xdr:pic>
    <xdr:clientData/>
  </xdr:twoCellAnchor>
  <xdr:twoCellAnchor editAs="oneCell">
    <xdr:from>
      <xdr:col>9</xdr:col>
      <xdr:colOff>146957</xdr:colOff>
      <xdr:row>127</xdr:row>
      <xdr:rowOff>106136</xdr:rowOff>
    </xdr:from>
    <xdr:to>
      <xdr:col>15</xdr:col>
      <xdr:colOff>729823</xdr:colOff>
      <xdr:row>146</xdr:row>
      <xdr:rowOff>74967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14957" y="24299636"/>
          <a:ext cx="10535131" cy="3588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fazaconta.com/simulador-financiamento.htm" TargetMode="External"/><Relationship Id="rId1" Type="http://schemas.openxmlformats.org/officeDocument/2006/relationships/hyperlink" Target="https://clubedospoupadores.com/educacao-financeira/calculadora-taxa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4"/>
  <sheetViews>
    <sheetView tabSelected="1" topLeftCell="A4" workbookViewId="0">
      <selection activeCell="A4" sqref="A4"/>
    </sheetView>
  </sheetViews>
  <sheetFormatPr defaultRowHeight="15" x14ac:dyDescent="0.25"/>
  <cols>
    <col min="1" max="2" width="9.140625" style="1"/>
    <col min="3" max="3" width="20.28515625" style="1" customWidth="1"/>
    <col min="4" max="4" width="14.42578125" style="1" bestFit="1" customWidth="1"/>
    <col min="5" max="5" width="15.42578125" style="1" customWidth="1"/>
    <col min="6" max="6" width="15.140625" style="1" customWidth="1"/>
    <col min="7" max="7" width="14.42578125" style="1" bestFit="1" customWidth="1"/>
    <col min="8" max="8" width="15.140625" style="1" customWidth="1"/>
    <col min="9" max="9" width="14.42578125" style="1" bestFit="1" customWidth="1"/>
    <col min="10" max="12" width="9.140625" style="1"/>
    <col min="13" max="13" width="14.42578125" style="1" bestFit="1" customWidth="1"/>
    <col min="14" max="16384" width="9.140625" style="1"/>
  </cols>
  <sheetData>
    <row r="2" spans="1:4" x14ac:dyDescent="0.25">
      <c r="A2" s="1" t="s">
        <v>77</v>
      </c>
      <c r="B2" s="5" t="s">
        <v>34</v>
      </c>
    </row>
    <row r="4" spans="1:4" ht="15.75" thickBot="1" x14ac:dyDescent="0.3">
      <c r="C4" s="7" t="s">
        <v>35</v>
      </c>
    </row>
    <row r="5" spans="1:4" x14ac:dyDescent="0.25">
      <c r="B5" s="11"/>
      <c r="C5" s="12" t="s">
        <v>0</v>
      </c>
      <c r="D5" s="13">
        <v>3897774</v>
      </c>
    </row>
    <row r="6" spans="1:4" x14ac:dyDescent="0.25">
      <c r="B6" s="14"/>
      <c r="C6" s="9" t="s">
        <v>1</v>
      </c>
      <c r="D6" s="15">
        <v>44726</v>
      </c>
    </row>
    <row r="7" spans="1:4" x14ac:dyDescent="0.25">
      <c r="B7" s="14"/>
      <c r="C7" s="9" t="s">
        <v>2</v>
      </c>
      <c r="D7" s="16">
        <v>0.16</v>
      </c>
    </row>
    <row r="8" spans="1:4" x14ac:dyDescent="0.25">
      <c r="B8" s="14"/>
      <c r="C8" s="9" t="s">
        <v>3</v>
      </c>
      <c r="D8" s="17">
        <v>11</v>
      </c>
    </row>
    <row r="9" spans="1:4" x14ac:dyDescent="0.25">
      <c r="B9" s="14"/>
      <c r="C9" s="9"/>
      <c r="D9" s="17"/>
    </row>
    <row r="10" spans="1:4" x14ac:dyDescent="0.25">
      <c r="B10" s="14" t="s">
        <v>4</v>
      </c>
      <c r="C10" s="9" t="s">
        <v>5</v>
      </c>
      <c r="D10" s="17" t="s">
        <v>6</v>
      </c>
    </row>
    <row r="11" spans="1:4" x14ac:dyDescent="0.25">
      <c r="B11" s="14">
        <v>1</v>
      </c>
      <c r="C11" s="10">
        <v>44762</v>
      </c>
      <c r="D11" s="18">
        <v>57477.96</v>
      </c>
    </row>
    <row r="12" spans="1:4" x14ac:dyDescent="0.25">
      <c r="B12" s="14">
        <v>2</v>
      </c>
      <c r="C12" s="10">
        <v>44793</v>
      </c>
      <c r="D12" s="18">
        <v>44949.55</v>
      </c>
    </row>
    <row r="13" spans="1:4" ht="15.75" thickBot="1" x14ac:dyDescent="0.3">
      <c r="B13" s="19">
        <v>3</v>
      </c>
      <c r="C13" s="20">
        <v>44824</v>
      </c>
      <c r="D13" s="21">
        <v>40454.6</v>
      </c>
    </row>
    <row r="15" spans="1:4" x14ac:dyDescent="0.25">
      <c r="C15" s="5" t="s">
        <v>7</v>
      </c>
    </row>
    <row r="16" spans="1:4" x14ac:dyDescent="0.25">
      <c r="C16" t="s">
        <v>19</v>
      </c>
    </row>
    <row r="17" spans="2:8" x14ac:dyDescent="0.25">
      <c r="C17" s="2">
        <f>D5</f>
        <v>3897774</v>
      </c>
      <c r="D17" s="1" t="s">
        <v>8</v>
      </c>
      <c r="E17" s="1">
        <f>D8</f>
        <v>11</v>
      </c>
      <c r="F17" s="1" t="s">
        <v>13</v>
      </c>
      <c r="G17" s="6">
        <f>C17/E17</f>
        <v>354343.09090909088</v>
      </c>
    </row>
    <row r="19" spans="2:8" x14ac:dyDescent="0.25">
      <c r="C19" s="5" t="s">
        <v>9</v>
      </c>
    </row>
    <row r="20" spans="2:8" x14ac:dyDescent="0.25">
      <c r="C20" s="1" t="s">
        <v>18</v>
      </c>
    </row>
    <row r="21" spans="2:8" x14ac:dyDescent="0.25">
      <c r="B21" s="1" t="s">
        <v>14</v>
      </c>
      <c r="C21" s="1" t="s">
        <v>15</v>
      </c>
      <c r="D21" s="1" t="s">
        <v>11</v>
      </c>
      <c r="E21" s="1" t="s">
        <v>12</v>
      </c>
      <c r="F21" s="1" t="s">
        <v>17</v>
      </c>
      <c r="G21" s="1" t="s">
        <v>13</v>
      </c>
    </row>
    <row r="22" spans="2:8" x14ac:dyDescent="0.25">
      <c r="B22" s="1" t="s">
        <v>14</v>
      </c>
      <c r="C22" s="1">
        <f>16/100</f>
        <v>0.16</v>
      </c>
      <c r="D22" s="1" t="s">
        <v>11</v>
      </c>
      <c r="E22" s="1">
        <f>1/365</f>
        <v>2.7397260273972603E-3</v>
      </c>
      <c r="F22" s="1" t="s">
        <v>17</v>
      </c>
      <c r="G22" s="1" t="s">
        <v>13</v>
      </c>
    </row>
    <row r="23" spans="2:8" x14ac:dyDescent="0.25">
      <c r="B23" s="1" t="s">
        <v>16</v>
      </c>
      <c r="C23" s="1">
        <f>1+C22</f>
        <v>1.1599999999999999</v>
      </c>
      <c r="D23" s="1" t="s">
        <v>11</v>
      </c>
      <c r="E23" s="1">
        <f>E22</f>
        <v>2.7397260273972603E-3</v>
      </c>
      <c r="F23" s="1" t="s">
        <v>17</v>
      </c>
      <c r="G23" s="1" t="s">
        <v>13</v>
      </c>
    </row>
    <row r="24" spans="2:8" x14ac:dyDescent="0.25">
      <c r="C24" s="1" t="s">
        <v>16</v>
      </c>
      <c r="D24" s="1">
        <f>C23^E23</f>
        <v>1.0004067128362559</v>
      </c>
      <c r="F24" s="1" t="s">
        <v>17</v>
      </c>
      <c r="G24" s="1" t="s">
        <v>13</v>
      </c>
    </row>
    <row r="25" spans="2:8" x14ac:dyDescent="0.25">
      <c r="D25" s="7">
        <f>D24-1</f>
        <v>4.0671283625592913E-4</v>
      </c>
    </row>
    <row r="27" spans="2:8" x14ac:dyDescent="0.25">
      <c r="C27" s="5" t="s">
        <v>20</v>
      </c>
    </row>
    <row r="29" spans="2:8" x14ac:dyDescent="0.25">
      <c r="C29" s="3">
        <f>C11</f>
        <v>44762</v>
      </c>
      <c r="D29" s="1" t="s">
        <v>21</v>
      </c>
      <c r="E29" s="3">
        <f>D6</f>
        <v>44726</v>
      </c>
      <c r="F29" s="1" t="s">
        <v>13</v>
      </c>
      <c r="G29" s="7">
        <f>C29-E29</f>
        <v>36</v>
      </c>
      <c r="H29" s="5" t="s">
        <v>22</v>
      </c>
    </row>
    <row r="31" spans="2:8" x14ac:dyDescent="0.25">
      <c r="C31" s="8" t="s">
        <v>23</v>
      </c>
    </row>
    <row r="33" spans="2:13" x14ac:dyDescent="0.25">
      <c r="C33" t="s">
        <v>24</v>
      </c>
    </row>
    <row r="35" spans="2:13" x14ac:dyDescent="0.25">
      <c r="B35" s="1" t="s">
        <v>29</v>
      </c>
      <c r="C35" s="2">
        <f>D5</f>
        <v>3897774</v>
      </c>
      <c r="D35" s="1" t="s">
        <v>25</v>
      </c>
      <c r="E35" s="1" t="s">
        <v>26</v>
      </c>
      <c r="F35" s="1" t="s">
        <v>10</v>
      </c>
      <c r="G35" s="1">
        <f>D25</f>
        <v>4.0671283625592913E-4</v>
      </c>
      <c r="H35" s="1" t="s">
        <v>27</v>
      </c>
      <c r="I35" s="1" t="s">
        <v>11</v>
      </c>
      <c r="J35" s="1">
        <f>G29</f>
        <v>36</v>
      </c>
      <c r="K35" s="1" t="s">
        <v>28</v>
      </c>
      <c r="L35" s="1" t="s">
        <v>21</v>
      </c>
      <c r="M35" s="2">
        <f>C35</f>
        <v>3897774</v>
      </c>
    </row>
    <row r="36" spans="2:13" x14ac:dyDescent="0.25">
      <c r="B36" s="1" t="s">
        <v>29</v>
      </c>
      <c r="C36" s="2">
        <v>3897774</v>
      </c>
      <c r="D36" s="1" t="s">
        <v>25</v>
      </c>
      <c r="E36" s="1" t="s">
        <v>16</v>
      </c>
      <c r="F36" s="1">
        <f>1+G35</f>
        <v>1.0004067128362559</v>
      </c>
      <c r="I36" s="1" t="s">
        <v>11</v>
      </c>
      <c r="J36" s="1">
        <v>36</v>
      </c>
      <c r="K36" s="1" t="s">
        <v>28</v>
      </c>
      <c r="L36" s="1" t="s">
        <v>21</v>
      </c>
      <c r="M36" s="2">
        <f>M35</f>
        <v>3897774</v>
      </c>
    </row>
    <row r="37" spans="2:13" x14ac:dyDescent="0.25">
      <c r="B37" s="1" t="s">
        <v>29</v>
      </c>
      <c r="C37" s="2">
        <v>3897774</v>
      </c>
      <c r="D37" s="1" t="s">
        <v>25</v>
      </c>
      <c r="E37" s="1">
        <f>F36^J36</f>
        <v>1.0147463557343155</v>
      </c>
      <c r="F37" s="1" t="s">
        <v>27</v>
      </c>
      <c r="G37" s="1" t="s">
        <v>21</v>
      </c>
      <c r="H37" s="2">
        <f>M36</f>
        <v>3897774</v>
      </c>
    </row>
    <row r="38" spans="2:13" x14ac:dyDescent="0.25">
      <c r="B38" s="1" t="s">
        <v>29</v>
      </c>
      <c r="C38" s="2">
        <f>C37*E37</f>
        <v>3955251.9619759656</v>
      </c>
      <c r="F38" s="1" t="s">
        <v>27</v>
      </c>
      <c r="G38" s="1" t="s">
        <v>21</v>
      </c>
      <c r="H38" s="2">
        <f>H37</f>
        <v>3897774</v>
      </c>
    </row>
    <row r="39" spans="2:13" x14ac:dyDescent="0.25">
      <c r="B39" s="1" t="s">
        <v>29</v>
      </c>
      <c r="C39" s="6">
        <f>C38-H38</f>
        <v>57477.961975965649</v>
      </c>
    </row>
    <row r="41" spans="2:13" x14ac:dyDescent="0.25">
      <c r="C41" s="5" t="s">
        <v>30</v>
      </c>
    </row>
    <row r="42" spans="2:13" x14ac:dyDescent="0.25">
      <c r="C42" s="4" t="s">
        <v>31</v>
      </c>
    </row>
    <row r="44" spans="2:13" x14ac:dyDescent="0.25">
      <c r="C44" s="2">
        <f>D5</f>
        <v>3897774</v>
      </c>
      <c r="D44" s="1" t="s">
        <v>21</v>
      </c>
      <c r="E44" s="2">
        <f>G17</f>
        <v>354343.09090909088</v>
      </c>
      <c r="F44" s="1" t="s">
        <v>13</v>
      </c>
      <c r="G44" s="6">
        <f>C44-E44</f>
        <v>3543430.9090909092</v>
      </c>
    </row>
    <row r="46" spans="2:13" x14ac:dyDescent="0.25">
      <c r="C46" s="5" t="s">
        <v>32</v>
      </c>
    </row>
    <row r="48" spans="2:13" x14ac:dyDescent="0.25">
      <c r="C48" s="3">
        <f>C12</f>
        <v>44793</v>
      </c>
      <c r="D48" s="1" t="s">
        <v>21</v>
      </c>
      <c r="E48" s="3">
        <f>C11</f>
        <v>44762</v>
      </c>
      <c r="F48" s="1" t="s">
        <v>13</v>
      </c>
      <c r="G48" s="7">
        <f>C48-E48</f>
        <v>31</v>
      </c>
      <c r="H48" s="5" t="s">
        <v>22</v>
      </c>
    </row>
    <row r="50" spans="2:13" x14ac:dyDescent="0.25">
      <c r="B50" s="1" t="s">
        <v>29</v>
      </c>
      <c r="C50" s="2">
        <f>G44</f>
        <v>3543430.9090909092</v>
      </c>
      <c r="D50" s="1" t="s">
        <v>25</v>
      </c>
      <c r="E50" s="1" t="s">
        <v>26</v>
      </c>
      <c r="F50" s="1" t="s">
        <v>10</v>
      </c>
      <c r="G50" s="1">
        <f>D25</f>
        <v>4.0671283625592913E-4</v>
      </c>
      <c r="H50" s="1" t="s">
        <v>27</v>
      </c>
      <c r="I50" s="1" t="s">
        <v>11</v>
      </c>
      <c r="J50" s="1">
        <f>G48</f>
        <v>31</v>
      </c>
      <c r="K50" s="1" t="s">
        <v>28</v>
      </c>
      <c r="L50" s="1" t="s">
        <v>21</v>
      </c>
      <c r="M50" s="2">
        <f>C50</f>
        <v>3543430.9090909092</v>
      </c>
    </row>
    <row r="51" spans="2:13" x14ac:dyDescent="0.25">
      <c r="B51" s="1" t="s">
        <v>29</v>
      </c>
      <c r="C51" s="2">
        <f>C50</f>
        <v>3543430.9090909092</v>
      </c>
      <c r="D51" s="1" t="s">
        <v>25</v>
      </c>
      <c r="E51" s="1" t="s">
        <v>16</v>
      </c>
      <c r="F51" s="1">
        <f>1+G50</f>
        <v>1.0004067128362559</v>
      </c>
      <c r="I51" s="1" t="s">
        <v>11</v>
      </c>
      <c r="J51" s="1">
        <f>J50</f>
        <v>31</v>
      </c>
      <c r="K51" s="1" t="s">
        <v>28</v>
      </c>
      <c r="L51" s="1" t="s">
        <v>21</v>
      </c>
      <c r="M51" s="2">
        <f>M50</f>
        <v>3543430.9090909092</v>
      </c>
    </row>
    <row r="52" spans="2:13" x14ac:dyDescent="0.25">
      <c r="B52" s="1" t="s">
        <v>29</v>
      </c>
      <c r="C52" s="2">
        <f>C51</f>
        <v>3543430.9090909092</v>
      </c>
      <c r="D52" s="1" t="s">
        <v>25</v>
      </c>
      <c r="E52" s="1">
        <f>F51^J51</f>
        <v>1.0126853193238179</v>
      </c>
      <c r="F52" s="1" t="s">
        <v>27</v>
      </c>
      <c r="G52" s="1" t="s">
        <v>21</v>
      </c>
      <c r="H52" s="2">
        <f>M51</f>
        <v>3543430.9090909092</v>
      </c>
    </row>
    <row r="53" spans="2:13" x14ac:dyDescent="0.25">
      <c r="B53" s="1" t="s">
        <v>29</v>
      </c>
      <c r="C53" s="2">
        <f>C52*E52</f>
        <v>3588380.4616746139</v>
      </c>
      <c r="F53" s="1" t="s">
        <v>27</v>
      </c>
      <c r="G53" s="1" t="s">
        <v>21</v>
      </c>
      <c r="H53" s="2">
        <f>H52</f>
        <v>3543430.9090909092</v>
      </c>
    </row>
    <row r="54" spans="2:13" x14ac:dyDescent="0.25">
      <c r="B54" s="1" t="s">
        <v>29</v>
      </c>
      <c r="C54" s="6">
        <f>C53-H53</f>
        <v>44949.552583704703</v>
      </c>
    </row>
    <row r="56" spans="2:13" x14ac:dyDescent="0.25">
      <c r="C56" s="5" t="s">
        <v>30</v>
      </c>
    </row>
    <row r="57" spans="2:13" x14ac:dyDescent="0.25">
      <c r="C57" s="4" t="s">
        <v>31</v>
      </c>
    </row>
    <row r="59" spans="2:13" x14ac:dyDescent="0.25">
      <c r="C59" s="2">
        <f>G44</f>
        <v>3543430.9090909092</v>
      </c>
      <c r="D59" s="1" t="s">
        <v>21</v>
      </c>
      <c r="E59" s="2">
        <f>G17</f>
        <v>354343.09090909088</v>
      </c>
      <c r="F59" s="1" t="s">
        <v>13</v>
      </c>
      <c r="G59" s="6">
        <f>C59-E59</f>
        <v>3189087.8181818184</v>
      </c>
    </row>
    <row r="61" spans="2:13" x14ac:dyDescent="0.25">
      <c r="C61" s="8" t="s">
        <v>33</v>
      </c>
    </row>
    <row r="63" spans="2:13" x14ac:dyDescent="0.25">
      <c r="C63" s="3">
        <f>C13</f>
        <v>44824</v>
      </c>
      <c r="D63" s="1" t="s">
        <v>21</v>
      </c>
      <c r="E63" s="3">
        <f>C12</f>
        <v>44793</v>
      </c>
      <c r="F63" s="1" t="s">
        <v>13</v>
      </c>
      <c r="G63" s="7">
        <f>C63-E63</f>
        <v>31</v>
      </c>
      <c r="H63" s="5" t="s">
        <v>22</v>
      </c>
    </row>
    <row r="65" spans="2:13" x14ac:dyDescent="0.25">
      <c r="B65" s="1" t="s">
        <v>29</v>
      </c>
      <c r="C65" s="2">
        <f>G59</f>
        <v>3189087.8181818184</v>
      </c>
      <c r="D65" s="1" t="s">
        <v>25</v>
      </c>
      <c r="E65" s="1" t="s">
        <v>26</v>
      </c>
      <c r="F65" s="1" t="s">
        <v>10</v>
      </c>
      <c r="G65" s="1">
        <f>D25</f>
        <v>4.0671283625592913E-4</v>
      </c>
      <c r="H65" s="1" t="s">
        <v>27</v>
      </c>
      <c r="I65" s="1" t="s">
        <v>11</v>
      </c>
      <c r="J65" s="1">
        <f>G63</f>
        <v>31</v>
      </c>
      <c r="K65" s="1" t="s">
        <v>28</v>
      </c>
      <c r="L65" s="1" t="s">
        <v>21</v>
      </c>
      <c r="M65" s="2">
        <f>G59</f>
        <v>3189087.8181818184</v>
      </c>
    </row>
    <row r="66" spans="2:13" x14ac:dyDescent="0.25">
      <c r="B66" s="1" t="s">
        <v>29</v>
      </c>
      <c r="C66" s="2">
        <f>C65</f>
        <v>3189087.8181818184</v>
      </c>
      <c r="D66" s="1" t="s">
        <v>25</v>
      </c>
      <c r="E66" s="1" t="s">
        <v>16</v>
      </c>
      <c r="F66" s="1">
        <f>1+G65</f>
        <v>1.0004067128362559</v>
      </c>
      <c r="I66" s="1" t="s">
        <v>11</v>
      </c>
      <c r="J66" s="1">
        <f>J65</f>
        <v>31</v>
      </c>
      <c r="K66" s="1" t="s">
        <v>28</v>
      </c>
      <c r="L66" s="1" t="s">
        <v>21</v>
      </c>
      <c r="M66" s="2">
        <f>M65</f>
        <v>3189087.8181818184</v>
      </c>
    </row>
    <row r="67" spans="2:13" x14ac:dyDescent="0.25">
      <c r="B67" s="1" t="s">
        <v>29</v>
      </c>
      <c r="C67" s="2">
        <f>C66</f>
        <v>3189087.8181818184</v>
      </c>
      <c r="D67" s="1" t="s">
        <v>25</v>
      </c>
      <c r="E67" s="1">
        <f>F66^J66</f>
        <v>1.0126853193238179</v>
      </c>
      <c r="F67" s="1" t="s">
        <v>27</v>
      </c>
      <c r="G67" s="1" t="s">
        <v>21</v>
      </c>
      <c r="H67" s="2">
        <f>M66</f>
        <v>3189087.8181818184</v>
      </c>
    </row>
    <row r="68" spans="2:13" x14ac:dyDescent="0.25">
      <c r="B68" s="1" t="s">
        <v>29</v>
      </c>
      <c r="C68" s="2">
        <f>C67*E67</f>
        <v>3229542.4155071522</v>
      </c>
      <c r="F68" s="1" t="s">
        <v>27</v>
      </c>
      <c r="G68" s="1" t="s">
        <v>21</v>
      </c>
      <c r="H68" s="2">
        <f>H67</f>
        <v>3189087.8181818184</v>
      </c>
    </row>
    <row r="69" spans="2:13" x14ac:dyDescent="0.25">
      <c r="B69" s="1" t="s">
        <v>29</v>
      </c>
      <c r="C69" s="6">
        <f>C68-H68</f>
        <v>40454.59732533386</v>
      </c>
    </row>
    <row r="71" spans="2:13" x14ac:dyDescent="0.25">
      <c r="C71" s="5" t="s">
        <v>30</v>
      </c>
    </row>
    <row r="72" spans="2:13" x14ac:dyDescent="0.25">
      <c r="C72" s="4" t="s">
        <v>31</v>
      </c>
    </row>
    <row r="74" spans="2:13" x14ac:dyDescent="0.25">
      <c r="C74" s="2">
        <f>G59</f>
        <v>3189087.8181818184</v>
      </c>
      <c r="D74" s="1" t="s">
        <v>21</v>
      </c>
      <c r="E74" s="2">
        <f>G17</f>
        <v>354343.09090909088</v>
      </c>
      <c r="F74" s="1" t="s">
        <v>13</v>
      </c>
      <c r="G74" s="6">
        <f>C74-E74</f>
        <v>2834744.7272727275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1"/>
  <sheetViews>
    <sheetView zoomScale="85" zoomScaleNormal="85" workbookViewId="0"/>
  </sheetViews>
  <sheetFormatPr defaultRowHeight="15" x14ac:dyDescent="0.25"/>
  <cols>
    <col min="1" max="1" width="11.5703125" style="1" customWidth="1"/>
    <col min="2" max="2" width="22.140625" style="1" bestFit="1" customWidth="1"/>
    <col min="3" max="3" width="17.42578125" style="1" customWidth="1"/>
    <col min="4" max="4" width="22.42578125" style="1" customWidth="1"/>
    <col min="5" max="5" width="7.140625" style="1" customWidth="1"/>
    <col min="6" max="6" width="21" style="1" customWidth="1"/>
    <col min="7" max="7" width="31.85546875" style="1" customWidth="1"/>
    <col min="8" max="8" width="6.85546875" style="1" customWidth="1"/>
    <col min="9" max="9" width="21.28515625" style="1" customWidth="1"/>
    <col min="10" max="10" width="12.85546875" style="1" customWidth="1"/>
    <col min="11" max="11" width="28.42578125" style="1" customWidth="1"/>
    <col min="12" max="12" width="15.85546875" style="1" customWidth="1"/>
    <col min="13" max="13" width="29" style="1" customWidth="1"/>
    <col min="14" max="14" width="40.140625" style="1" customWidth="1"/>
    <col min="15" max="15" width="21.85546875" style="1" customWidth="1"/>
    <col min="16" max="16" width="17.5703125" style="1" customWidth="1"/>
    <col min="17" max="17" width="20.5703125" style="1" customWidth="1"/>
    <col min="18" max="18" width="6.85546875" style="1" customWidth="1"/>
    <col min="19" max="19" width="23.85546875" style="1" customWidth="1"/>
    <col min="20" max="20" width="20.28515625" style="1" customWidth="1"/>
    <col min="21" max="21" width="18.140625" style="1" customWidth="1"/>
    <col min="22" max="16384" width="9.140625" style="1"/>
  </cols>
  <sheetData>
    <row r="1" spans="1:16" x14ac:dyDescent="0.25">
      <c r="A1" s="1" t="s">
        <v>36</v>
      </c>
      <c r="B1" s="4">
        <v>16468599</v>
      </c>
      <c r="I1" s="22"/>
      <c r="N1" s="22" t="s">
        <v>37</v>
      </c>
    </row>
    <row r="2" spans="1:16" x14ac:dyDescent="0.25">
      <c r="N2" s="22" t="s">
        <v>76</v>
      </c>
    </row>
    <row r="3" spans="1:16" x14ac:dyDescent="0.25">
      <c r="G3" s="1" t="s">
        <v>38</v>
      </c>
    </row>
    <row r="4" spans="1:16" x14ac:dyDescent="0.25">
      <c r="B4" s="1" t="s">
        <v>0</v>
      </c>
      <c r="C4" s="1" t="s">
        <v>39</v>
      </c>
      <c r="D4" s="2">
        <v>3897774</v>
      </c>
      <c r="G4" s="1" t="s">
        <v>40</v>
      </c>
      <c r="I4" s="23"/>
      <c r="K4" s="24"/>
    </row>
    <row r="5" spans="1:16" x14ac:dyDescent="0.25">
      <c r="B5" s="1" t="s">
        <v>1</v>
      </c>
      <c r="D5" s="3">
        <v>44726</v>
      </c>
      <c r="G5" s="25" t="s">
        <v>41</v>
      </c>
    </row>
    <row r="6" spans="1:16" x14ac:dyDescent="0.25">
      <c r="B6" s="1" t="s">
        <v>2</v>
      </c>
      <c r="D6" s="56">
        <v>0.16</v>
      </c>
      <c r="G6" s="25" t="s">
        <v>42</v>
      </c>
      <c r="I6" s="27"/>
    </row>
    <row r="7" spans="1:16" x14ac:dyDescent="0.25">
      <c r="B7" s="1" t="s">
        <v>43</v>
      </c>
      <c r="D7" s="27">
        <f>(1+$D$6)^(1/12)-1</f>
        <v>1.2445137919713467E-2</v>
      </c>
      <c r="E7" s="1">
        <v>13</v>
      </c>
      <c r="F7" s="28" t="s">
        <v>3</v>
      </c>
      <c r="G7" s="25" t="s">
        <v>44</v>
      </c>
      <c r="K7" s="29"/>
    </row>
    <row r="8" spans="1:16" x14ac:dyDescent="0.25">
      <c r="B8" s="1" t="s">
        <v>45</v>
      </c>
      <c r="C8" s="1" t="s">
        <v>46</v>
      </c>
      <c r="D8" s="27">
        <f>(1+$D$6)^(1/$E$8)-1</f>
        <v>4.0671283625592913E-4</v>
      </c>
      <c r="E8" s="1">
        <v>365</v>
      </c>
      <c r="F8" s="28" t="s">
        <v>47</v>
      </c>
    </row>
    <row r="9" spans="1:16" x14ac:dyDescent="0.25">
      <c r="K9" s="29"/>
    </row>
    <row r="10" spans="1:16" x14ac:dyDescent="0.25">
      <c r="B10" s="1" t="s">
        <v>4</v>
      </c>
      <c r="D10" s="26">
        <v>11</v>
      </c>
    </row>
    <row r="11" spans="1:16" x14ac:dyDescent="0.25">
      <c r="B11" s="7" t="s">
        <v>65</v>
      </c>
      <c r="C11" s="7"/>
      <c r="D11" s="6">
        <f>D4/D10</f>
        <v>354343.09090909088</v>
      </c>
    </row>
    <row r="12" spans="1:16" x14ac:dyDescent="0.25">
      <c r="B12" s="1" t="s">
        <v>72</v>
      </c>
      <c r="C12" s="1" t="s">
        <v>66</v>
      </c>
      <c r="D12" s="26">
        <f>((1+D7)^D10*(D7))</f>
        <v>1.4258905935910985E-2</v>
      </c>
      <c r="F12" s="57" t="s">
        <v>70</v>
      </c>
    </row>
    <row r="13" spans="1:16" x14ac:dyDescent="0.25">
      <c r="B13" s="1" t="s">
        <v>72</v>
      </c>
      <c r="C13" s="1" t="s">
        <v>67</v>
      </c>
      <c r="D13" s="26">
        <f>((1+D7) ^ D10-1)</f>
        <v>0.14574109406408864</v>
      </c>
      <c r="F13" s="4" t="s">
        <v>71</v>
      </c>
    </row>
    <row r="14" spans="1:16" x14ac:dyDescent="0.25">
      <c r="B14" s="1" t="s">
        <v>72</v>
      </c>
      <c r="C14" s="1" t="s">
        <v>68</v>
      </c>
      <c r="D14" s="26">
        <f>D12/D13</f>
        <v>9.7837236830682281E-2</v>
      </c>
      <c r="F14" s="58" t="s">
        <v>69</v>
      </c>
    </row>
    <row r="15" spans="1:16" x14ac:dyDescent="0.25">
      <c r="B15" s="1" t="s">
        <v>72</v>
      </c>
      <c r="C15" s="7" t="s">
        <v>52</v>
      </c>
      <c r="D15" s="6">
        <f>D4*D14</f>
        <v>381347.43795047578</v>
      </c>
      <c r="F15" s="4"/>
      <c r="P15" s="26"/>
    </row>
    <row r="16" spans="1:16" x14ac:dyDescent="0.25">
      <c r="P16" s="26"/>
    </row>
    <row r="17" spans="1:19" x14ac:dyDescent="0.25">
      <c r="P17" s="26"/>
    </row>
    <row r="18" spans="1:19" x14ac:dyDescent="0.25">
      <c r="D18" s="30"/>
      <c r="I18" s="31"/>
    </row>
    <row r="19" spans="1:19" x14ac:dyDescent="0.25">
      <c r="A19" s="7" t="s">
        <v>4</v>
      </c>
      <c r="B19" s="7" t="s">
        <v>48</v>
      </c>
      <c r="C19" s="7" t="s">
        <v>49</v>
      </c>
      <c r="D19" s="7" t="s">
        <v>50</v>
      </c>
      <c r="E19" s="7"/>
      <c r="F19" s="7" t="s">
        <v>51</v>
      </c>
      <c r="G19" s="7" t="s">
        <v>5</v>
      </c>
      <c r="I19" s="32"/>
      <c r="P19"/>
    </row>
    <row r="20" spans="1:19" x14ac:dyDescent="0.25">
      <c r="B20" s="1">
        <v>1</v>
      </c>
      <c r="C20" s="2">
        <f>($D$8*D4)</f>
        <v>1585.2747186246179</v>
      </c>
      <c r="D20" s="2">
        <f>$D$4+C20</f>
        <v>3899359.2747186245</v>
      </c>
      <c r="E20" s="2"/>
      <c r="F20" s="2">
        <f>C20</f>
        <v>1585.2747186246179</v>
      </c>
      <c r="G20" s="3">
        <f>1+D5</f>
        <v>44727</v>
      </c>
      <c r="Q20" s="26"/>
    </row>
    <row r="21" spans="1:19" x14ac:dyDescent="0.25">
      <c r="B21" s="1">
        <v>2</v>
      </c>
      <c r="C21" s="2">
        <f>$D$8*D20</f>
        <v>1585.9194702016746</v>
      </c>
      <c r="D21" s="2">
        <f>D20+C21</f>
        <v>3900945.1941888263</v>
      </c>
      <c r="E21" s="2"/>
      <c r="F21" s="2">
        <f>F20+C21</f>
        <v>3171.1941888262927</v>
      </c>
      <c r="G21" s="3">
        <f>1+G20</f>
        <v>44728</v>
      </c>
    </row>
    <row r="22" spans="1:19" x14ac:dyDescent="0.25">
      <c r="B22" s="1">
        <v>3</v>
      </c>
      <c r="C22" s="2">
        <f t="shared" ref="C22:C85" si="0">$D$8*D21</f>
        <v>1586.5644840074738</v>
      </c>
      <c r="D22" s="2">
        <f>D21+C22</f>
        <v>3902531.7586728339</v>
      </c>
      <c r="E22" s="2"/>
      <c r="F22" s="2">
        <f t="shared" ref="F22:F85" si="1">F21+C22</f>
        <v>4757.7586728337665</v>
      </c>
      <c r="G22" s="3">
        <f t="shared" ref="G22:G85" si="2">1+G21</f>
        <v>44729</v>
      </c>
      <c r="P22" s="23"/>
    </row>
    <row r="23" spans="1:19" x14ac:dyDescent="0.25">
      <c r="B23" s="1">
        <v>4</v>
      </c>
      <c r="C23" s="2">
        <f t="shared" si="0"/>
        <v>1587.2097601486676</v>
      </c>
      <c r="D23" s="2">
        <f>D22+C23</f>
        <v>3904118.9684329825</v>
      </c>
      <c r="E23" s="2"/>
      <c r="F23" s="2">
        <f t="shared" si="1"/>
        <v>6344.968432982434</v>
      </c>
      <c r="G23" s="3">
        <f t="shared" si="2"/>
        <v>44730</v>
      </c>
      <c r="S23" s="2"/>
    </row>
    <row r="24" spans="1:19" x14ac:dyDescent="0.25">
      <c r="B24" s="1">
        <v>5</v>
      </c>
      <c r="C24" s="2">
        <f t="shared" si="0"/>
        <v>1587.8552987319506</v>
      </c>
      <c r="D24" s="2">
        <f>D23+C24</f>
        <v>3905706.8237317144</v>
      </c>
      <c r="E24" s="2"/>
      <c r="F24" s="2">
        <f t="shared" si="1"/>
        <v>7932.8237317143848</v>
      </c>
      <c r="G24" s="3">
        <f t="shared" si="2"/>
        <v>44731</v>
      </c>
    </row>
    <row r="25" spans="1:19" x14ac:dyDescent="0.25">
      <c r="B25" s="1">
        <v>6</v>
      </c>
      <c r="C25" s="2">
        <f t="shared" si="0"/>
        <v>1588.5010998640619</v>
      </c>
      <c r="D25" s="2">
        <f>D24+C25</f>
        <v>3907295.3248315784</v>
      </c>
      <c r="E25" s="2"/>
      <c r="F25" s="2">
        <f t="shared" si="1"/>
        <v>9521.3248315784476</v>
      </c>
      <c r="G25" s="3">
        <f t="shared" si="2"/>
        <v>44732</v>
      </c>
    </row>
    <row r="26" spans="1:19" x14ac:dyDescent="0.25">
      <c r="B26" s="1">
        <v>7</v>
      </c>
      <c r="C26" s="2">
        <f t="shared" si="0"/>
        <v>1589.1471636517831</v>
      </c>
      <c r="D26" s="2">
        <f t="shared" ref="D26:D89" si="3">D25+C26</f>
        <v>3908884.4719952303</v>
      </c>
      <c r="E26" s="2"/>
      <c r="F26" s="2">
        <f t="shared" si="1"/>
        <v>11110.471995230231</v>
      </c>
      <c r="G26" s="3">
        <f t="shared" si="2"/>
        <v>44733</v>
      </c>
      <c r="I26" s="4" t="s">
        <v>53</v>
      </c>
    </row>
    <row r="27" spans="1:19" x14ac:dyDescent="0.25">
      <c r="B27" s="1">
        <v>8</v>
      </c>
      <c r="C27" s="2">
        <f t="shared" si="0"/>
        <v>1589.7934902019401</v>
      </c>
      <c r="D27" s="2">
        <f t="shared" si="3"/>
        <v>3910474.2654854325</v>
      </c>
      <c r="E27" s="2"/>
      <c r="F27" s="2">
        <f t="shared" si="1"/>
        <v>12700.265485432172</v>
      </c>
      <c r="G27" s="3">
        <f t="shared" si="2"/>
        <v>44734</v>
      </c>
      <c r="N27" s="1" t="str">
        <f>G3</f>
        <v>M = C (1 + i)^t</v>
      </c>
      <c r="P27" s="33" t="s">
        <v>54</v>
      </c>
    </row>
    <row r="28" spans="1:19" x14ac:dyDescent="0.25">
      <c r="B28" s="1">
        <v>9</v>
      </c>
      <c r="C28" s="2">
        <f t="shared" si="0"/>
        <v>1590.4400796214015</v>
      </c>
      <c r="D28" s="2">
        <f t="shared" si="3"/>
        <v>3912064.705565054</v>
      </c>
      <c r="E28" s="2"/>
      <c r="F28" s="2">
        <f t="shared" si="1"/>
        <v>14290.705565053573</v>
      </c>
      <c r="G28" s="3">
        <f t="shared" si="2"/>
        <v>44735</v>
      </c>
      <c r="J28" s="7" t="s">
        <v>4</v>
      </c>
      <c r="K28" s="7" t="s">
        <v>55</v>
      </c>
      <c r="L28" s="7" t="s">
        <v>56</v>
      </c>
      <c r="M28" s="7" t="s">
        <v>57</v>
      </c>
      <c r="N28" s="7" t="s">
        <v>58</v>
      </c>
      <c r="O28" s="7" t="s">
        <v>59</v>
      </c>
      <c r="P28" s="34" t="s">
        <v>60</v>
      </c>
      <c r="Q28" s="7" t="s">
        <v>61</v>
      </c>
    </row>
    <row r="29" spans="1:19" ht="15.75" thickBot="1" x14ac:dyDescent="0.3">
      <c r="B29" s="1">
        <v>10</v>
      </c>
      <c r="C29" s="2">
        <f t="shared" si="0"/>
        <v>1591.0869320170793</v>
      </c>
      <c r="D29" s="2">
        <f t="shared" si="3"/>
        <v>3913655.792497071</v>
      </c>
      <c r="E29" s="2"/>
      <c r="F29" s="2">
        <f t="shared" si="1"/>
        <v>15881.792497070652</v>
      </c>
      <c r="G29" s="3">
        <f t="shared" si="2"/>
        <v>44736</v>
      </c>
      <c r="I29" s="1" t="s">
        <v>62</v>
      </c>
      <c r="J29" s="1">
        <v>0</v>
      </c>
      <c r="K29" s="3">
        <f>$D$5</f>
        <v>44726</v>
      </c>
      <c r="L29" s="1">
        <f>K29-$D$5</f>
        <v>0</v>
      </c>
      <c r="M29" s="2">
        <f>$D$4</f>
        <v>3897774</v>
      </c>
      <c r="N29" s="1">
        <v>0</v>
      </c>
      <c r="O29" s="2">
        <f>M29</f>
        <v>3897774</v>
      </c>
      <c r="P29" s="23"/>
      <c r="Q29" s="1">
        <v>0</v>
      </c>
    </row>
    <row r="30" spans="1:19" x14ac:dyDescent="0.25">
      <c r="B30" s="1">
        <v>11</v>
      </c>
      <c r="C30" s="2">
        <f t="shared" si="0"/>
        <v>1591.7340474959299</v>
      </c>
      <c r="D30" s="2">
        <f t="shared" si="3"/>
        <v>3915247.5265445667</v>
      </c>
      <c r="E30" s="2"/>
      <c r="F30" s="2">
        <f t="shared" si="1"/>
        <v>17473.526544566583</v>
      </c>
      <c r="G30" s="3">
        <f t="shared" si="2"/>
        <v>44737</v>
      </c>
      <c r="J30" s="35">
        <v>1</v>
      </c>
      <c r="K30" s="36">
        <v>44762</v>
      </c>
      <c r="L30" s="12">
        <f t="shared" ref="L30:L42" si="4">K30-K29</f>
        <v>36</v>
      </c>
      <c r="M30" s="37">
        <f>M29</f>
        <v>3897774</v>
      </c>
      <c r="N30" s="38">
        <f>M29*(1+$D$8)^L30-M29</f>
        <v>57477.961975965649</v>
      </c>
      <c r="O30" s="37">
        <f>O29+N30</f>
        <v>3955251.9619759656</v>
      </c>
      <c r="P30" s="39">
        <f>M29/$D$10</f>
        <v>354343.09090909088</v>
      </c>
      <c r="Q30" s="13">
        <f>N30+P30</f>
        <v>411821.05288505653</v>
      </c>
    </row>
    <row r="31" spans="1:19" x14ac:dyDescent="0.25">
      <c r="B31" s="1">
        <v>12</v>
      </c>
      <c r="C31" s="2">
        <f t="shared" si="0"/>
        <v>1592.381426164952</v>
      </c>
      <c r="D31" s="2">
        <f t="shared" si="3"/>
        <v>3916839.9079707316</v>
      </c>
      <c r="E31" s="2"/>
      <c r="F31" s="2">
        <f t="shared" si="1"/>
        <v>19065.907970731536</v>
      </c>
      <c r="G31" s="3">
        <f t="shared" si="2"/>
        <v>44738</v>
      </c>
      <c r="J31" s="41">
        <v>2</v>
      </c>
      <c r="K31" s="10">
        <v>44793</v>
      </c>
      <c r="L31" s="9">
        <f t="shared" si="4"/>
        <v>31</v>
      </c>
      <c r="M31" s="42">
        <f>M30-P31</f>
        <v>3543430.9090909092</v>
      </c>
      <c r="N31" s="43">
        <f>M31*(1+$D$8)^L31-M31</f>
        <v>44949.552583704703</v>
      </c>
      <c r="O31" s="42">
        <f>M31+N31</f>
        <v>3588380.4616746139</v>
      </c>
      <c r="P31" s="44">
        <f>P30</f>
        <v>354343.09090909088</v>
      </c>
      <c r="Q31" s="18">
        <f>N31+P31</f>
        <v>399292.64349279559</v>
      </c>
    </row>
    <row r="32" spans="1:19" x14ac:dyDescent="0.25">
      <c r="B32" s="1">
        <v>13</v>
      </c>
      <c r="C32" s="2">
        <f t="shared" si="0"/>
        <v>1593.0290681311888</v>
      </c>
      <c r="D32" s="2">
        <f t="shared" si="3"/>
        <v>3918432.9370388626</v>
      </c>
      <c r="E32" s="2"/>
      <c r="F32" s="2">
        <f t="shared" si="1"/>
        <v>20658.937038862725</v>
      </c>
      <c r="G32" s="3">
        <f t="shared" si="2"/>
        <v>44739</v>
      </c>
      <c r="J32" s="41">
        <v>3</v>
      </c>
      <c r="K32" s="10">
        <v>44824</v>
      </c>
      <c r="L32" s="9">
        <f t="shared" si="4"/>
        <v>31</v>
      </c>
      <c r="M32" s="42">
        <f>M31-P32</f>
        <v>3189087.8181818184</v>
      </c>
      <c r="N32" s="43">
        <f>M32*(1+$D$8)^L32-M32</f>
        <v>40454.59732533386</v>
      </c>
      <c r="O32" s="42">
        <f>M32+N32</f>
        <v>3229542.4155071522</v>
      </c>
      <c r="P32" s="44">
        <f>P31</f>
        <v>354343.09090909088</v>
      </c>
      <c r="Q32" s="18">
        <f>N32+P32</f>
        <v>394797.68823442474</v>
      </c>
    </row>
    <row r="33" spans="2:21" x14ac:dyDescent="0.25">
      <c r="B33" s="1">
        <v>14</v>
      </c>
      <c r="C33" s="2">
        <f t="shared" si="0"/>
        <v>1593.6769735017265</v>
      </c>
      <c r="D33" s="2">
        <f t="shared" si="3"/>
        <v>3920026.6140123643</v>
      </c>
      <c r="E33" s="2"/>
      <c r="F33" s="2">
        <f t="shared" si="1"/>
        <v>22252.614012364451</v>
      </c>
      <c r="G33" s="3">
        <f t="shared" si="2"/>
        <v>44740</v>
      </c>
      <c r="J33" s="41">
        <v>4</v>
      </c>
      <c r="K33" s="10">
        <v>44854</v>
      </c>
      <c r="L33" s="9">
        <f t="shared" si="4"/>
        <v>30</v>
      </c>
      <c r="M33" s="42">
        <f>M32-P33</f>
        <v>2834744.7272727275</v>
      </c>
      <c r="N33" s="43">
        <f>M33*(1+$D$8)^L33-M33</f>
        <v>34792.564416319132</v>
      </c>
      <c r="O33" s="42">
        <f>M33+N33</f>
        <v>2869537.2916890467</v>
      </c>
      <c r="P33" s="44">
        <f>P32</f>
        <v>354343.09090909088</v>
      </c>
      <c r="Q33" s="18">
        <f>N33+P33</f>
        <v>389135.65532541001</v>
      </c>
    </row>
    <row r="34" spans="2:21" x14ac:dyDescent="0.25">
      <c r="B34" s="1">
        <v>15</v>
      </c>
      <c r="C34" s="2">
        <f t="shared" si="0"/>
        <v>1594.325142383695</v>
      </c>
      <c r="D34" s="2">
        <f t="shared" si="3"/>
        <v>3921620.9391547479</v>
      </c>
      <c r="E34" s="2"/>
      <c r="F34" s="2">
        <f t="shared" si="1"/>
        <v>23846.939154748146</v>
      </c>
      <c r="G34" s="3">
        <f t="shared" si="2"/>
        <v>44741</v>
      </c>
      <c r="J34" s="41">
        <v>5</v>
      </c>
      <c r="K34" s="10">
        <v>44885</v>
      </c>
      <c r="L34" s="9">
        <f t="shared" si="4"/>
        <v>31</v>
      </c>
      <c r="M34" s="42">
        <f t="shared" ref="M34:M42" si="5">M33-P34</f>
        <v>2480401.6363636367</v>
      </c>
      <c r="N34" s="43">
        <f t="shared" ref="N34:N42" si="6">M34*(1+$D$8)^L34-M34</f>
        <v>31464.686808593106</v>
      </c>
      <c r="O34" s="42">
        <f t="shared" ref="O34:O42" si="7">M34+N34</f>
        <v>2511866.3231722298</v>
      </c>
      <c r="P34" s="44">
        <f t="shared" ref="P34:P42" si="8">P33</f>
        <v>354343.09090909088</v>
      </c>
      <c r="Q34" s="18">
        <f t="shared" ref="Q34:Q42" si="9">N34+P34</f>
        <v>385807.77771768399</v>
      </c>
      <c r="S34" s="2"/>
      <c r="T34" s="40"/>
      <c r="U34" s="2"/>
    </row>
    <row r="35" spans="2:21" x14ac:dyDescent="0.25">
      <c r="B35" s="1">
        <v>16</v>
      </c>
      <c r="C35" s="2">
        <f t="shared" si="0"/>
        <v>1594.9735748842679</v>
      </c>
      <c r="D35" s="2">
        <f t="shared" si="3"/>
        <v>3923215.9127296321</v>
      </c>
      <c r="E35" s="2"/>
      <c r="F35" s="2">
        <f t="shared" si="1"/>
        <v>25441.912729632415</v>
      </c>
      <c r="G35" s="3">
        <f t="shared" si="2"/>
        <v>44742</v>
      </c>
      <c r="J35" s="41">
        <v>6</v>
      </c>
      <c r="K35" s="10">
        <v>44915</v>
      </c>
      <c r="L35" s="9">
        <f t="shared" si="4"/>
        <v>30</v>
      </c>
      <c r="M35" s="42">
        <f t="shared" si="5"/>
        <v>2126058.5454545459</v>
      </c>
      <c r="N35" s="43">
        <f t="shared" si="6"/>
        <v>26094.423312239349</v>
      </c>
      <c r="O35" s="42">
        <f t="shared" si="7"/>
        <v>2152152.9687667852</v>
      </c>
      <c r="P35" s="44">
        <f t="shared" si="8"/>
        <v>354343.09090909088</v>
      </c>
      <c r="Q35" s="18">
        <f t="shared" si="9"/>
        <v>380437.51422133023</v>
      </c>
      <c r="R35" s="42"/>
      <c r="S35" s="2"/>
      <c r="T35" s="40"/>
      <c r="U35" s="2"/>
    </row>
    <row r="36" spans="2:21" x14ac:dyDescent="0.25">
      <c r="B36" s="1">
        <v>17</v>
      </c>
      <c r="C36" s="2">
        <f t="shared" si="0"/>
        <v>1595.6222711106625</v>
      </c>
      <c r="D36" s="2">
        <f t="shared" si="3"/>
        <v>3924811.5350007429</v>
      </c>
      <c r="E36" s="2"/>
      <c r="F36" s="2">
        <f t="shared" si="1"/>
        <v>27037.535000743079</v>
      </c>
      <c r="G36" s="3">
        <f t="shared" si="2"/>
        <v>44743</v>
      </c>
      <c r="J36" s="41">
        <v>7</v>
      </c>
      <c r="K36" s="10">
        <v>44946</v>
      </c>
      <c r="L36" s="9">
        <f t="shared" si="4"/>
        <v>31</v>
      </c>
      <c r="M36" s="42">
        <f t="shared" si="5"/>
        <v>1771715.4545454551</v>
      </c>
      <c r="N36" s="43">
        <f t="shared" si="6"/>
        <v>22474.776291852351</v>
      </c>
      <c r="O36" s="42">
        <f t="shared" si="7"/>
        <v>1794190.2308373074</v>
      </c>
      <c r="P36" s="44">
        <f t="shared" si="8"/>
        <v>354343.09090909088</v>
      </c>
      <c r="Q36" s="18">
        <f t="shared" si="9"/>
        <v>376817.86720094323</v>
      </c>
      <c r="R36" s="42"/>
      <c r="S36" s="2"/>
      <c r="T36" s="40"/>
      <c r="U36" s="2"/>
    </row>
    <row r="37" spans="2:21" x14ac:dyDescent="0.25">
      <c r="B37" s="1">
        <v>18</v>
      </c>
      <c r="C37" s="2">
        <f t="shared" si="0"/>
        <v>1596.2712311701391</v>
      </c>
      <c r="D37" s="2">
        <f t="shared" si="3"/>
        <v>3926407.8062319132</v>
      </c>
      <c r="E37" s="2"/>
      <c r="F37" s="2">
        <f t="shared" si="1"/>
        <v>28633.806231913219</v>
      </c>
      <c r="G37" s="3">
        <f t="shared" si="2"/>
        <v>44744</v>
      </c>
      <c r="J37" s="41">
        <v>8</v>
      </c>
      <c r="K37" s="10">
        <v>44977</v>
      </c>
      <c r="L37" s="9">
        <f t="shared" si="4"/>
        <v>31</v>
      </c>
      <c r="M37" s="42">
        <f t="shared" si="5"/>
        <v>1417372.3636363642</v>
      </c>
      <c r="N37" s="43">
        <f t="shared" si="6"/>
        <v>17979.821033481741</v>
      </c>
      <c r="O37" s="42">
        <f t="shared" si="7"/>
        <v>1435352.184669846</v>
      </c>
      <c r="P37" s="44">
        <f t="shared" si="8"/>
        <v>354343.09090909088</v>
      </c>
      <c r="Q37" s="18">
        <f t="shared" si="9"/>
        <v>372322.91194257262</v>
      </c>
      <c r="R37" s="42"/>
      <c r="S37" s="2"/>
      <c r="T37" s="40"/>
      <c r="U37" s="2"/>
    </row>
    <row r="38" spans="2:21" x14ac:dyDescent="0.25">
      <c r="B38" s="1">
        <v>19</v>
      </c>
      <c r="C38" s="2">
        <f t="shared" si="0"/>
        <v>1596.920455170002</v>
      </c>
      <c r="D38" s="2">
        <f t="shared" si="3"/>
        <v>3928004.726687083</v>
      </c>
      <c r="E38" s="2"/>
      <c r="F38" s="2">
        <f t="shared" si="1"/>
        <v>30230.726687083221</v>
      </c>
      <c r="G38" s="3">
        <f t="shared" si="2"/>
        <v>44745</v>
      </c>
      <c r="J38" s="41">
        <v>9</v>
      </c>
      <c r="K38" s="10">
        <v>45005</v>
      </c>
      <c r="L38" s="9">
        <f t="shared" si="4"/>
        <v>28</v>
      </c>
      <c r="M38" s="42">
        <f t="shared" si="5"/>
        <v>1063029.2727272734</v>
      </c>
      <c r="N38" s="43">
        <f t="shared" si="6"/>
        <v>12172.437127348501</v>
      </c>
      <c r="O38" s="42">
        <f t="shared" si="7"/>
        <v>1075201.7098546219</v>
      </c>
      <c r="P38" s="44">
        <f t="shared" si="8"/>
        <v>354343.09090909088</v>
      </c>
      <c r="Q38" s="18">
        <f t="shared" si="9"/>
        <v>366515.52803643938</v>
      </c>
      <c r="R38" s="42"/>
      <c r="S38" s="2"/>
      <c r="T38" s="40"/>
      <c r="U38" s="2"/>
    </row>
    <row r="39" spans="2:21" x14ac:dyDescent="0.25">
      <c r="B39" s="1">
        <v>20</v>
      </c>
      <c r="C39" s="2">
        <f t="shared" si="0"/>
        <v>1597.5699432175993</v>
      </c>
      <c r="D39" s="2">
        <f t="shared" si="3"/>
        <v>3929602.2966303006</v>
      </c>
      <c r="E39" s="2"/>
      <c r="F39" s="2">
        <f t="shared" si="1"/>
        <v>31828.296630300822</v>
      </c>
      <c r="G39" s="3">
        <f t="shared" si="2"/>
        <v>44746</v>
      </c>
      <c r="J39" s="41">
        <v>10</v>
      </c>
      <c r="K39" s="10">
        <v>45036</v>
      </c>
      <c r="L39" s="9">
        <f t="shared" si="4"/>
        <v>31</v>
      </c>
      <c r="M39" s="42">
        <f t="shared" si="5"/>
        <v>708686.18181818258</v>
      </c>
      <c r="N39" s="43">
        <f t="shared" si="6"/>
        <v>8989.9105167408707</v>
      </c>
      <c r="O39" s="42">
        <f t="shared" si="7"/>
        <v>717676.09233492345</v>
      </c>
      <c r="P39" s="44">
        <f t="shared" si="8"/>
        <v>354343.09090909088</v>
      </c>
      <c r="Q39" s="18">
        <f t="shared" si="9"/>
        <v>363333.00142583175</v>
      </c>
      <c r="R39" s="42"/>
      <c r="S39" s="2"/>
      <c r="T39" s="40"/>
      <c r="U39" s="2"/>
    </row>
    <row r="40" spans="2:21" x14ac:dyDescent="0.25">
      <c r="B40" s="1">
        <v>21</v>
      </c>
      <c r="C40" s="2">
        <f t="shared" si="0"/>
        <v>1598.2196954203225</v>
      </c>
      <c r="D40" s="2">
        <f t="shared" si="3"/>
        <v>3931200.5163257211</v>
      </c>
      <c r="E40" s="2"/>
      <c r="F40" s="2">
        <f t="shared" si="1"/>
        <v>33426.516325721146</v>
      </c>
      <c r="G40" s="3">
        <f t="shared" si="2"/>
        <v>44747</v>
      </c>
      <c r="J40" s="41">
        <v>11</v>
      </c>
      <c r="K40" s="10">
        <v>45066</v>
      </c>
      <c r="L40" s="9">
        <f t="shared" si="4"/>
        <v>30</v>
      </c>
      <c r="M40" s="42">
        <f t="shared" si="5"/>
        <v>354343.0909090917</v>
      </c>
      <c r="N40" s="43">
        <f t="shared" si="6"/>
        <v>4349.0705520398915</v>
      </c>
      <c r="O40" s="42">
        <f t="shared" si="7"/>
        <v>358692.16146113159</v>
      </c>
      <c r="P40" s="44">
        <f t="shared" si="8"/>
        <v>354343.09090909088</v>
      </c>
      <c r="Q40" s="18">
        <f t="shared" si="9"/>
        <v>358692.16146113077</v>
      </c>
      <c r="S40" s="2"/>
      <c r="T40" s="40"/>
      <c r="U40" s="2"/>
    </row>
    <row r="41" spans="2:21" x14ac:dyDescent="0.25">
      <c r="B41" s="1">
        <v>22</v>
      </c>
      <c r="C41" s="2">
        <f t="shared" si="0"/>
        <v>1598.8697118856071</v>
      </c>
      <c r="D41" s="2">
        <f t="shared" si="3"/>
        <v>3932799.3860376067</v>
      </c>
      <c r="E41" s="2"/>
      <c r="F41" s="2">
        <f t="shared" si="1"/>
        <v>35025.386037606753</v>
      </c>
      <c r="G41" s="3">
        <f t="shared" si="2"/>
        <v>44748</v>
      </c>
      <c r="J41" s="41">
        <v>12</v>
      </c>
      <c r="K41" s="10">
        <v>45098</v>
      </c>
      <c r="L41" s="9">
        <f t="shared" si="4"/>
        <v>32</v>
      </c>
      <c r="M41" s="42">
        <f t="shared" si="5"/>
        <v>8.149072527885437E-10</v>
      </c>
      <c r="N41" s="43">
        <f t="shared" si="6"/>
        <v>1.0672996297469837E-11</v>
      </c>
      <c r="O41" s="42">
        <f t="shared" si="7"/>
        <v>8.2558024908601354E-10</v>
      </c>
      <c r="P41" s="44">
        <f t="shared" si="8"/>
        <v>354343.09090909088</v>
      </c>
      <c r="Q41" s="18">
        <f t="shared" si="9"/>
        <v>354343.09090909088</v>
      </c>
      <c r="S41" s="2"/>
      <c r="T41" s="40"/>
      <c r="U41" s="2"/>
    </row>
    <row r="42" spans="2:21" ht="15.75" thickBot="1" x14ac:dyDescent="0.3">
      <c r="B42" s="1">
        <v>23</v>
      </c>
      <c r="C42" s="2">
        <f t="shared" si="0"/>
        <v>1599.5199927209317</v>
      </c>
      <c r="D42" s="2">
        <f t="shared" si="3"/>
        <v>3934398.9060303275</v>
      </c>
      <c r="E42" s="2"/>
      <c r="F42" s="2">
        <f t="shared" si="1"/>
        <v>36624.906030327686</v>
      </c>
      <c r="G42" s="3">
        <f t="shared" si="2"/>
        <v>44749</v>
      </c>
      <c r="J42" s="45">
        <v>13</v>
      </c>
      <c r="K42" s="20">
        <v>45129</v>
      </c>
      <c r="L42" s="46">
        <f t="shared" si="4"/>
        <v>31</v>
      </c>
      <c r="M42" s="47">
        <f t="shared" si="5"/>
        <v>-354343.09090909007</v>
      </c>
      <c r="N42" s="48">
        <f t="shared" si="6"/>
        <v>-4494.9552583704353</v>
      </c>
      <c r="O42" s="47">
        <f t="shared" si="7"/>
        <v>-358838.0461674605</v>
      </c>
      <c r="P42" s="49">
        <f t="shared" si="8"/>
        <v>354343.09090909088</v>
      </c>
      <c r="Q42" s="21">
        <f t="shared" si="9"/>
        <v>349848.13565072045</v>
      </c>
      <c r="S42" s="2"/>
      <c r="T42" s="40"/>
      <c r="U42" s="2"/>
    </row>
    <row r="43" spans="2:21" x14ac:dyDescent="0.25">
      <c r="B43" s="1">
        <v>24</v>
      </c>
      <c r="C43" s="2">
        <f t="shared" si="0"/>
        <v>1600.1705380338194</v>
      </c>
      <c r="D43" s="2">
        <f t="shared" si="3"/>
        <v>3935999.0765683614</v>
      </c>
      <c r="E43" s="2"/>
      <c r="F43" s="2">
        <f t="shared" si="1"/>
        <v>38225.076568361503</v>
      </c>
      <c r="G43" s="3">
        <f t="shared" si="2"/>
        <v>44750</v>
      </c>
      <c r="J43" s="50"/>
      <c r="K43" s="10"/>
      <c r="L43" s="9"/>
      <c r="M43" s="42"/>
      <c r="N43" s="42"/>
      <c r="O43" s="42"/>
      <c r="P43" s="44"/>
      <c r="Q43" s="42"/>
      <c r="S43" s="2"/>
      <c r="T43" s="40"/>
      <c r="U43" s="2"/>
    </row>
    <row r="44" spans="2:21" x14ac:dyDescent="0.25">
      <c r="B44" s="1">
        <v>25</v>
      </c>
      <c r="C44" s="2">
        <f t="shared" si="0"/>
        <v>1600.8213479318363</v>
      </c>
      <c r="D44" s="2">
        <f t="shared" si="3"/>
        <v>3937599.8979162932</v>
      </c>
      <c r="E44" s="2"/>
      <c r="F44" s="2">
        <f t="shared" si="1"/>
        <v>39825.897916293339</v>
      </c>
      <c r="G44" s="3">
        <f t="shared" si="2"/>
        <v>44751</v>
      </c>
      <c r="I44" s="40">
        <f>F55</f>
        <v>57477.961975965089</v>
      </c>
      <c r="J44" s="50"/>
      <c r="K44" s="10"/>
      <c r="L44" s="9"/>
      <c r="M44" s="42"/>
      <c r="N44" s="42"/>
      <c r="O44" s="42"/>
      <c r="P44" s="44"/>
      <c r="Q44" s="42"/>
      <c r="S44" s="2"/>
      <c r="T44" s="40"/>
      <c r="U44" s="2"/>
    </row>
    <row r="45" spans="2:21" x14ac:dyDescent="0.25">
      <c r="B45" s="1">
        <v>26</v>
      </c>
      <c r="C45" s="2">
        <f t="shared" si="0"/>
        <v>1601.4724225225928</v>
      </c>
      <c r="D45" s="2">
        <f t="shared" si="3"/>
        <v>3939201.3703388157</v>
      </c>
      <c r="E45" s="2"/>
      <c r="F45" s="2">
        <f t="shared" si="1"/>
        <v>41427.370338815934</v>
      </c>
      <c r="G45" s="3">
        <f t="shared" si="2"/>
        <v>44752</v>
      </c>
      <c r="J45" s="50"/>
      <c r="K45" s="10"/>
      <c r="L45" s="9"/>
      <c r="M45" s="42"/>
      <c r="N45" s="42"/>
      <c r="O45" s="42"/>
      <c r="P45" s="44"/>
      <c r="Q45" s="42"/>
    </row>
    <row r="46" spans="2:21" x14ac:dyDescent="0.25">
      <c r="B46" s="1">
        <v>27</v>
      </c>
      <c r="C46" s="2">
        <f t="shared" si="0"/>
        <v>1602.1237619137423</v>
      </c>
      <c r="D46" s="2">
        <f t="shared" si="3"/>
        <v>3940803.4941007295</v>
      </c>
      <c r="E46" s="2"/>
      <c r="F46" s="2">
        <f t="shared" si="1"/>
        <v>43029.494100729673</v>
      </c>
      <c r="G46" s="3">
        <f t="shared" si="2"/>
        <v>44753</v>
      </c>
      <c r="I46" s="4" t="s">
        <v>78</v>
      </c>
      <c r="S46" s="42"/>
      <c r="T46" s="51"/>
      <c r="U46" s="42"/>
    </row>
    <row r="47" spans="2:21" ht="15.75" x14ac:dyDescent="0.25">
      <c r="B47" s="1">
        <v>28</v>
      </c>
      <c r="C47" s="2">
        <f t="shared" si="0"/>
        <v>1602.7753662129833</v>
      </c>
      <c r="D47" s="2">
        <f t="shared" si="3"/>
        <v>3942406.2694669426</v>
      </c>
      <c r="E47" s="2"/>
      <c r="F47" s="2">
        <f t="shared" si="1"/>
        <v>44632.269466942656</v>
      </c>
      <c r="G47" s="3">
        <f t="shared" si="2"/>
        <v>44754</v>
      </c>
      <c r="M47" s="59" t="s">
        <v>73</v>
      </c>
      <c r="N47" s="59" t="s">
        <v>74</v>
      </c>
      <c r="O47" s="59"/>
      <c r="P47" s="59" t="s">
        <v>75</v>
      </c>
      <c r="Q47" s="59" t="s">
        <v>3</v>
      </c>
      <c r="S47" s="42"/>
      <c r="T47" s="44"/>
      <c r="U47" s="42"/>
    </row>
    <row r="48" spans="2:21" x14ac:dyDescent="0.25">
      <c r="B48" s="1">
        <v>29</v>
      </c>
      <c r="C48" s="2">
        <f t="shared" si="0"/>
        <v>1603.4272355280571</v>
      </c>
      <c r="D48" s="2">
        <f t="shared" si="3"/>
        <v>3944009.6967024705</v>
      </c>
      <c r="E48" s="2"/>
      <c r="F48" s="2">
        <f t="shared" si="1"/>
        <v>46235.696702470712</v>
      </c>
      <c r="G48" s="3">
        <f t="shared" si="2"/>
        <v>44755</v>
      </c>
      <c r="J48" s="7" t="s">
        <v>4</v>
      </c>
      <c r="K48" s="7" t="s">
        <v>55</v>
      </c>
      <c r="L48" s="7" t="s">
        <v>56</v>
      </c>
      <c r="M48" s="7" t="s">
        <v>57</v>
      </c>
      <c r="N48" s="7" t="s">
        <v>58</v>
      </c>
      <c r="O48" s="7" t="s">
        <v>59</v>
      </c>
      <c r="P48" s="34" t="s">
        <v>60</v>
      </c>
      <c r="Q48" s="7" t="s">
        <v>61</v>
      </c>
      <c r="S48" s="42"/>
      <c r="T48" s="44"/>
      <c r="U48" s="42"/>
    </row>
    <row r="49" spans="1:21" ht="15.75" thickBot="1" x14ac:dyDescent="0.3">
      <c r="B49" s="1">
        <v>30</v>
      </c>
      <c r="C49" s="2">
        <f t="shared" si="0"/>
        <v>1604.0793699667486</v>
      </c>
      <c r="D49" s="2">
        <f t="shared" si="3"/>
        <v>3945613.7760724374</v>
      </c>
      <c r="E49" s="2"/>
      <c r="F49" s="2">
        <f t="shared" si="1"/>
        <v>47839.77607243746</v>
      </c>
      <c r="G49" s="3">
        <f t="shared" si="2"/>
        <v>44756</v>
      </c>
      <c r="I49" s="1" t="s">
        <v>62</v>
      </c>
      <c r="J49" s="1">
        <v>0</v>
      </c>
      <c r="K49" s="3">
        <f>$D$5</f>
        <v>44726</v>
      </c>
      <c r="L49" s="1">
        <f>K49-$D$5</f>
        <v>0</v>
      </c>
      <c r="M49" s="2">
        <f>$D$4</f>
        <v>3897774</v>
      </c>
      <c r="N49" s="1">
        <v>0</v>
      </c>
      <c r="O49" s="2">
        <f>M49</f>
        <v>3897774</v>
      </c>
      <c r="P49" s="34" t="s">
        <v>64</v>
      </c>
      <c r="Q49" s="1">
        <v>0</v>
      </c>
      <c r="S49" s="42"/>
      <c r="T49" s="44"/>
      <c r="U49" s="42"/>
    </row>
    <row r="50" spans="1:21" x14ac:dyDescent="0.25">
      <c r="B50" s="1">
        <v>31</v>
      </c>
      <c r="C50" s="2">
        <f t="shared" si="0"/>
        <v>1604.7317696368875</v>
      </c>
      <c r="D50" s="2">
        <f t="shared" si="3"/>
        <v>3947218.5078420741</v>
      </c>
      <c r="E50" s="2"/>
      <c r="F50" s="2">
        <f t="shared" si="1"/>
        <v>49444.507842074345</v>
      </c>
      <c r="G50" s="3">
        <f t="shared" si="2"/>
        <v>44757</v>
      </c>
      <c r="J50" s="35">
        <v>1</v>
      </c>
      <c r="K50" s="36">
        <v>44918</v>
      </c>
      <c r="L50" s="12">
        <f t="shared" ref="L50:L60" si="10">K50-K49</f>
        <v>192</v>
      </c>
      <c r="M50" s="37">
        <f>M49</f>
        <v>3897774</v>
      </c>
      <c r="N50" s="38">
        <f>M49*(1+$D$8)^L50-M49</f>
        <v>316505.37456069142</v>
      </c>
      <c r="O50" s="37">
        <f>O49+N50</f>
        <v>4214279.3745606914</v>
      </c>
      <c r="P50" s="39">
        <f t="shared" ref="P50:P62" si="11">Q50-N50</f>
        <v>64842.063389784365</v>
      </c>
      <c r="Q50" s="13">
        <f>D15</f>
        <v>381347.43795047578</v>
      </c>
      <c r="S50" s="42"/>
      <c r="T50" s="44"/>
      <c r="U50" s="42"/>
    </row>
    <row r="51" spans="1:21" x14ac:dyDescent="0.25">
      <c r="B51" s="1">
        <v>32</v>
      </c>
      <c r="C51" s="2">
        <f t="shared" si="0"/>
        <v>1605.3844346463463</v>
      </c>
      <c r="D51" s="2">
        <f t="shared" si="3"/>
        <v>3948823.8922767206</v>
      </c>
      <c r="F51" s="2">
        <f t="shared" si="1"/>
        <v>51049.89227672069</v>
      </c>
      <c r="G51" s="3">
        <f t="shared" si="2"/>
        <v>44758</v>
      </c>
      <c r="J51" s="41">
        <v>2</v>
      </c>
      <c r="K51" s="10">
        <v>44949</v>
      </c>
      <c r="L51" s="9">
        <f t="shared" si="10"/>
        <v>31</v>
      </c>
      <c r="M51" s="42">
        <f t="shared" ref="M51:M62" si="12">M50-P50</f>
        <v>3832931.9366102158</v>
      </c>
      <c r="N51" s="43">
        <f>M51*(1+$D$8)^L51-M51</f>
        <v>48621.965562360361</v>
      </c>
      <c r="O51" s="42">
        <f>M51+N51</f>
        <v>3881553.9021725762</v>
      </c>
      <c r="P51" s="44">
        <f t="shared" si="11"/>
        <v>332725.47238811542</v>
      </c>
      <c r="Q51" s="18">
        <f t="shared" ref="Q51:Q62" si="13">Q50</f>
        <v>381347.43795047578</v>
      </c>
    </row>
    <row r="52" spans="1:21" x14ac:dyDescent="0.25">
      <c r="B52" s="1">
        <v>33</v>
      </c>
      <c r="C52" s="2">
        <f t="shared" si="0"/>
        <v>1606.0373651030427</v>
      </c>
      <c r="D52" s="2">
        <f t="shared" si="3"/>
        <v>3950429.9296418237</v>
      </c>
      <c r="F52" s="2">
        <f t="shared" si="1"/>
        <v>52655.929641823735</v>
      </c>
      <c r="G52" s="3">
        <f t="shared" si="2"/>
        <v>44759</v>
      </c>
      <c r="J52" s="41">
        <v>3</v>
      </c>
      <c r="K52" s="10">
        <f>K51+L51</f>
        <v>44980</v>
      </c>
      <c r="L52" s="9">
        <f t="shared" si="10"/>
        <v>31</v>
      </c>
      <c r="M52" s="42">
        <f t="shared" si="12"/>
        <v>3500206.4642221006</v>
      </c>
      <c r="N52" s="43">
        <f>M52*(1+$D$8)^L52-M52</f>
        <v>44401.236697949003</v>
      </c>
      <c r="O52" s="42">
        <f>M52+N52</f>
        <v>3544607.7009200496</v>
      </c>
      <c r="P52" s="44">
        <f t="shared" si="11"/>
        <v>336946.20125252678</v>
      </c>
      <c r="Q52" s="18">
        <f t="shared" si="13"/>
        <v>381347.43795047578</v>
      </c>
    </row>
    <row r="53" spans="1:21" x14ac:dyDescent="0.25">
      <c r="B53" s="1">
        <v>34</v>
      </c>
      <c r="C53" s="2">
        <f t="shared" si="0"/>
        <v>1606.6905611149366</v>
      </c>
      <c r="D53" s="2">
        <f t="shared" si="3"/>
        <v>3952036.6202029386</v>
      </c>
      <c r="F53" s="2">
        <f t="shared" si="1"/>
        <v>54262.62020293867</v>
      </c>
      <c r="G53" s="3">
        <f t="shared" si="2"/>
        <v>44760</v>
      </c>
      <c r="J53" s="41">
        <v>4</v>
      </c>
      <c r="K53" s="10">
        <v>45008</v>
      </c>
      <c r="L53" s="9">
        <f t="shared" si="10"/>
        <v>28</v>
      </c>
      <c r="M53" s="42">
        <f t="shared" si="12"/>
        <v>3163260.262969574</v>
      </c>
      <c r="N53" s="43">
        <f>M53*(1+$D$8)^L53-M53</f>
        <v>36221.567605237011</v>
      </c>
      <c r="O53" s="42">
        <f>M53+N53</f>
        <v>3199481.830574811</v>
      </c>
      <c r="P53" s="44">
        <f t="shared" si="11"/>
        <v>345125.87034523877</v>
      </c>
      <c r="Q53" s="18">
        <f t="shared" si="13"/>
        <v>381347.43795047578</v>
      </c>
    </row>
    <row r="54" spans="1:21" x14ac:dyDescent="0.25">
      <c r="B54" s="1">
        <v>35</v>
      </c>
      <c r="C54" s="2">
        <f t="shared" si="0"/>
        <v>1607.3440227900333</v>
      </c>
      <c r="D54" s="2">
        <f t="shared" si="3"/>
        <v>3953643.9642257285</v>
      </c>
      <c r="F54" s="2">
        <f t="shared" si="1"/>
        <v>55869.964225728705</v>
      </c>
      <c r="G54" s="3">
        <f t="shared" si="2"/>
        <v>44761</v>
      </c>
      <c r="J54" s="41">
        <v>5</v>
      </c>
      <c r="K54" s="10">
        <f>K53+L53</f>
        <v>45036</v>
      </c>
      <c r="L54" s="9">
        <f t="shared" si="10"/>
        <v>28</v>
      </c>
      <c r="M54" s="42">
        <f t="shared" si="12"/>
        <v>2818134.3926243354</v>
      </c>
      <c r="N54" s="43">
        <f t="shared" ref="N54:N60" si="14">M54*(1+$D$8)^L54-M54</f>
        <v>32269.632258225232</v>
      </c>
      <c r="O54" s="42">
        <f t="shared" ref="O54:O60" si="15">M54+N54</f>
        <v>2850404.0248825606</v>
      </c>
      <c r="P54" s="44">
        <f t="shared" si="11"/>
        <v>349077.80569225055</v>
      </c>
      <c r="Q54" s="18">
        <f t="shared" si="13"/>
        <v>381347.43795047578</v>
      </c>
    </row>
    <row r="55" spans="1:21" x14ac:dyDescent="0.25">
      <c r="A55" s="34">
        <v>1</v>
      </c>
      <c r="B55" s="34">
        <v>36</v>
      </c>
      <c r="C55" s="2">
        <f t="shared" si="0"/>
        <v>1607.9977502363813</v>
      </c>
      <c r="D55" s="52">
        <f t="shared" si="3"/>
        <v>3955251.9619759647</v>
      </c>
      <c r="E55" s="34"/>
      <c r="F55" s="52">
        <f t="shared" si="1"/>
        <v>57477.961975965089</v>
      </c>
      <c r="G55" s="3">
        <f t="shared" si="2"/>
        <v>44762</v>
      </c>
      <c r="J55" s="41">
        <v>6</v>
      </c>
      <c r="K55" s="10">
        <f>K54+L54</f>
        <v>45064</v>
      </c>
      <c r="L55" s="9">
        <f t="shared" si="10"/>
        <v>28</v>
      </c>
      <c r="M55" s="42">
        <f t="shared" si="12"/>
        <v>2469056.586932085</v>
      </c>
      <c r="N55" s="43">
        <f t="shared" si="14"/>
        <v>28272.444456011523</v>
      </c>
      <c r="O55" s="42">
        <f t="shared" si="15"/>
        <v>2497329.0313880965</v>
      </c>
      <c r="P55" s="44">
        <f t="shared" si="11"/>
        <v>353074.99349446426</v>
      </c>
      <c r="Q55" s="18">
        <f t="shared" si="13"/>
        <v>381347.43795047578</v>
      </c>
    </row>
    <row r="56" spans="1:21" x14ac:dyDescent="0.25">
      <c r="B56" s="1">
        <v>37</v>
      </c>
      <c r="C56" s="2">
        <f t="shared" si="0"/>
        <v>1608.6517435620731</v>
      </c>
      <c r="D56" s="2">
        <f t="shared" si="3"/>
        <v>3956860.6137195267</v>
      </c>
      <c r="F56" s="2">
        <f t="shared" si="1"/>
        <v>59086.613719527159</v>
      </c>
      <c r="G56" s="3">
        <f t="shared" si="2"/>
        <v>44763</v>
      </c>
      <c r="J56" s="41">
        <v>7</v>
      </c>
      <c r="K56" s="10">
        <f t="shared" ref="K56:K62" si="16">K55+L55</f>
        <v>45092</v>
      </c>
      <c r="L56" s="9">
        <f t="shared" si="10"/>
        <v>28</v>
      </c>
      <c r="M56" s="42">
        <f t="shared" si="12"/>
        <v>2115981.5934376209</v>
      </c>
      <c r="N56" s="43">
        <f t="shared" si="14"/>
        <v>24229.486025973223</v>
      </c>
      <c r="O56" s="42">
        <f t="shared" si="15"/>
        <v>2140211.0794635941</v>
      </c>
      <c r="P56" s="44">
        <f t="shared" si="11"/>
        <v>357117.95192450256</v>
      </c>
      <c r="Q56" s="18">
        <f t="shared" si="13"/>
        <v>381347.43795047578</v>
      </c>
    </row>
    <row r="57" spans="1:21" x14ac:dyDescent="0.25">
      <c r="B57" s="1">
        <v>38</v>
      </c>
      <c r="C57" s="2">
        <f t="shared" si="0"/>
        <v>1609.3060028752452</v>
      </c>
      <c r="D57" s="2">
        <f t="shared" si="3"/>
        <v>3958469.919722402</v>
      </c>
      <c r="F57" s="2">
        <f t="shared" si="1"/>
        <v>60695.919722402403</v>
      </c>
      <c r="G57" s="3">
        <f t="shared" si="2"/>
        <v>44764</v>
      </c>
      <c r="J57" s="41">
        <v>8</v>
      </c>
      <c r="K57" s="10">
        <f t="shared" si="16"/>
        <v>45120</v>
      </c>
      <c r="L57" s="9">
        <f t="shared" si="10"/>
        <v>28</v>
      </c>
      <c r="M57" s="42">
        <f t="shared" si="12"/>
        <v>1758863.6415131183</v>
      </c>
      <c r="N57" s="43">
        <f t="shared" si="14"/>
        <v>20140.232862044824</v>
      </c>
      <c r="O57" s="42">
        <f t="shared" si="15"/>
        <v>1779003.8743751631</v>
      </c>
      <c r="P57" s="44">
        <f t="shared" si="11"/>
        <v>361207.20508843096</v>
      </c>
      <c r="Q57" s="18">
        <f t="shared" si="13"/>
        <v>381347.43795047578</v>
      </c>
    </row>
    <row r="58" spans="1:21" x14ac:dyDescent="0.25">
      <c r="B58" s="1">
        <v>39</v>
      </c>
      <c r="C58" s="2">
        <f t="shared" si="0"/>
        <v>1609.9605282840782</v>
      </c>
      <c r="D58" s="2">
        <f t="shared" si="3"/>
        <v>3960079.8802506858</v>
      </c>
      <c r="F58" s="2">
        <f t="shared" si="1"/>
        <v>62305.880250686481</v>
      </c>
      <c r="G58" s="3">
        <f t="shared" si="2"/>
        <v>44765</v>
      </c>
      <c r="J58" s="41">
        <v>9</v>
      </c>
      <c r="K58" s="10">
        <f t="shared" si="16"/>
        <v>45148</v>
      </c>
      <c r="L58" s="9">
        <f t="shared" si="10"/>
        <v>28</v>
      </c>
      <c r="M58" s="42">
        <f t="shared" si="12"/>
        <v>1397656.4364246873</v>
      </c>
      <c r="N58" s="43">
        <f t="shared" si="14"/>
        <v>16004.15485677612</v>
      </c>
      <c r="O58" s="42">
        <f t="shared" si="15"/>
        <v>1413660.5912814634</v>
      </c>
      <c r="P58" s="44">
        <f t="shared" si="11"/>
        <v>365343.28309369966</v>
      </c>
      <c r="Q58" s="18">
        <f t="shared" si="13"/>
        <v>381347.43795047578</v>
      </c>
    </row>
    <row r="59" spans="1:21" x14ac:dyDescent="0.25">
      <c r="B59" s="1">
        <v>40</v>
      </c>
      <c r="C59" s="2">
        <f t="shared" si="0"/>
        <v>1610.6153198967966</v>
      </c>
      <c r="D59" s="2">
        <f t="shared" si="3"/>
        <v>3961690.4955705828</v>
      </c>
      <c r="F59" s="2">
        <f t="shared" si="1"/>
        <v>63916.495570583276</v>
      </c>
      <c r="G59" s="3">
        <f t="shared" si="2"/>
        <v>44766</v>
      </c>
      <c r="J59" s="41">
        <v>10</v>
      </c>
      <c r="K59" s="10">
        <f t="shared" si="16"/>
        <v>45176</v>
      </c>
      <c r="L59" s="9">
        <f t="shared" si="10"/>
        <v>28</v>
      </c>
      <c r="M59" s="42">
        <f t="shared" si="12"/>
        <v>1032313.1533309876</v>
      </c>
      <c r="N59" s="43">
        <f t="shared" si="14"/>
        <v>11820.715832610964</v>
      </c>
      <c r="O59" s="42">
        <f t="shared" si="15"/>
        <v>1044133.8691635985</v>
      </c>
      <c r="P59" s="44">
        <f t="shared" si="11"/>
        <v>369526.72211786482</v>
      </c>
      <c r="Q59" s="18">
        <f t="shared" si="13"/>
        <v>381347.43795047578</v>
      </c>
    </row>
    <row r="60" spans="1:21" x14ac:dyDescent="0.25">
      <c r="B60" s="1">
        <v>41</v>
      </c>
      <c r="C60" s="2">
        <f t="shared" si="0"/>
        <v>1611.2703778216692</v>
      </c>
      <c r="D60" s="2">
        <f t="shared" si="3"/>
        <v>3963301.7659484046</v>
      </c>
      <c r="F60" s="2">
        <f t="shared" si="1"/>
        <v>65527.765948404944</v>
      </c>
      <c r="G60" s="3">
        <f t="shared" si="2"/>
        <v>44767</v>
      </c>
      <c r="J60" s="41">
        <v>11</v>
      </c>
      <c r="K60" s="10">
        <f t="shared" si="16"/>
        <v>45204</v>
      </c>
      <c r="L60" s="9">
        <f t="shared" si="10"/>
        <v>28</v>
      </c>
      <c r="M60" s="42">
        <f t="shared" si="12"/>
        <v>662786.43121312279</v>
      </c>
      <c r="N60" s="43">
        <f t="shared" si="14"/>
        <v>7589.3734723814996</v>
      </c>
      <c r="O60" s="42">
        <f t="shared" si="15"/>
        <v>670375.80468550429</v>
      </c>
      <c r="P60" s="44">
        <f t="shared" si="11"/>
        <v>373758.06447809428</v>
      </c>
      <c r="Q60" s="18">
        <f t="shared" si="13"/>
        <v>381347.43795047578</v>
      </c>
    </row>
    <row r="61" spans="1:21" x14ac:dyDescent="0.25">
      <c r="B61" s="1">
        <v>42</v>
      </c>
      <c r="C61" s="2">
        <f t="shared" si="0"/>
        <v>1611.9257021670082</v>
      </c>
      <c r="D61" s="2">
        <f t="shared" si="3"/>
        <v>3964913.6916505718</v>
      </c>
      <c r="F61" s="2">
        <f t="shared" si="1"/>
        <v>67139.691650571956</v>
      </c>
      <c r="G61" s="3">
        <f t="shared" si="2"/>
        <v>44768</v>
      </c>
      <c r="J61" s="41">
        <v>12</v>
      </c>
      <c r="K61" s="10">
        <f t="shared" si="16"/>
        <v>45232</v>
      </c>
      <c r="L61" s="9">
        <f t="shared" ref="L61:L62" si="17">K61-K60</f>
        <v>28</v>
      </c>
      <c r="M61" s="42">
        <f t="shared" si="12"/>
        <v>289028.36673502851</v>
      </c>
      <c r="N61" s="43">
        <f t="shared" ref="N61:N62" si="18">M61*(1+$D$8)^L61-M61</f>
        <v>3309.5792490043095</v>
      </c>
      <c r="O61" s="42">
        <f t="shared" ref="O61:O62" si="19">M61+N61</f>
        <v>292337.94598403282</v>
      </c>
      <c r="P61" s="44">
        <f t="shared" si="11"/>
        <v>378037.85870147147</v>
      </c>
      <c r="Q61" s="18">
        <f t="shared" si="13"/>
        <v>381347.43795047578</v>
      </c>
    </row>
    <row r="62" spans="1:21" ht="15.75" thickBot="1" x14ac:dyDescent="0.3">
      <c r="B62" s="1">
        <v>43</v>
      </c>
      <c r="C62" s="2">
        <f t="shared" si="0"/>
        <v>1612.5812930411705</v>
      </c>
      <c r="D62" s="2">
        <f t="shared" si="3"/>
        <v>3966526.2729436131</v>
      </c>
      <c r="F62" s="2">
        <f t="shared" si="1"/>
        <v>68752.272943613134</v>
      </c>
      <c r="G62" s="3">
        <f t="shared" si="2"/>
        <v>44769</v>
      </c>
      <c r="J62" s="45">
        <v>13</v>
      </c>
      <c r="K62" s="20">
        <f t="shared" si="16"/>
        <v>45260</v>
      </c>
      <c r="L62" s="46">
        <f t="shared" si="17"/>
        <v>28</v>
      </c>
      <c r="M62" s="47">
        <f t="shared" si="12"/>
        <v>-89009.491966442962</v>
      </c>
      <c r="N62" s="48">
        <f t="shared" si="18"/>
        <v>-1019.2216456269816</v>
      </c>
      <c r="O62" s="47">
        <f t="shared" si="19"/>
        <v>-90028.713612069943</v>
      </c>
      <c r="P62" s="49">
        <f t="shared" si="11"/>
        <v>382366.65959610278</v>
      </c>
      <c r="Q62" s="21">
        <f t="shared" si="13"/>
        <v>381347.43795047578</v>
      </c>
    </row>
    <row r="63" spans="1:21" x14ac:dyDescent="0.25">
      <c r="B63" s="1">
        <v>44</v>
      </c>
      <c r="C63" s="2">
        <f t="shared" si="0"/>
        <v>1613.2371505525566</v>
      </c>
      <c r="D63" s="2">
        <f t="shared" si="3"/>
        <v>3968139.5100941658</v>
      </c>
      <c r="F63" s="2">
        <f t="shared" si="1"/>
        <v>70365.510094165686</v>
      </c>
      <c r="G63" s="3">
        <f t="shared" si="2"/>
        <v>44770</v>
      </c>
    </row>
    <row r="64" spans="1:21" x14ac:dyDescent="0.25">
      <c r="B64" s="1">
        <v>45</v>
      </c>
      <c r="C64" s="2">
        <f t="shared" si="0"/>
        <v>1613.8932748096113</v>
      </c>
      <c r="D64" s="2">
        <f t="shared" si="3"/>
        <v>3969753.4033689755</v>
      </c>
      <c r="F64" s="2">
        <f t="shared" si="1"/>
        <v>71979.403368975298</v>
      </c>
      <c r="G64" s="3">
        <f t="shared" si="2"/>
        <v>44771</v>
      </c>
    </row>
    <row r="65" spans="2:16" x14ac:dyDescent="0.25">
      <c r="B65" s="1">
        <v>46</v>
      </c>
      <c r="C65" s="2">
        <f t="shared" si="0"/>
        <v>1614.5496659208236</v>
      </c>
      <c r="D65" s="2">
        <f t="shared" si="3"/>
        <v>3971367.9530348964</v>
      </c>
      <c r="F65" s="2">
        <f t="shared" si="1"/>
        <v>73593.953034896127</v>
      </c>
      <c r="G65" s="3">
        <f t="shared" si="2"/>
        <v>44772</v>
      </c>
    </row>
    <row r="66" spans="2:16" x14ac:dyDescent="0.25">
      <c r="B66" s="1">
        <v>47</v>
      </c>
      <c r="C66" s="2">
        <f t="shared" si="0"/>
        <v>1615.2063239947263</v>
      </c>
      <c r="D66" s="2">
        <f t="shared" si="3"/>
        <v>3972983.1593588912</v>
      </c>
      <c r="F66" s="2">
        <f t="shared" si="1"/>
        <v>75209.159358890858</v>
      </c>
      <c r="G66" s="3">
        <f t="shared" si="2"/>
        <v>44773</v>
      </c>
    </row>
    <row r="67" spans="2:16" x14ac:dyDescent="0.25">
      <c r="B67" s="1">
        <v>48</v>
      </c>
      <c r="C67" s="2">
        <f t="shared" si="0"/>
        <v>1615.8632491398967</v>
      </c>
      <c r="D67" s="2">
        <f t="shared" si="3"/>
        <v>3974599.0226080311</v>
      </c>
      <c r="F67" s="2">
        <f t="shared" si="1"/>
        <v>76825.022608030762</v>
      </c>
      <c r="G67" s="3">
        <f t="shared" si="2"/>
        <v>44774</v>
      </c>
    </row>
    <row r="68" spans="2:16" x14ac:dyDescent="0.25">
      <c r="B68" s="1">
        <v>49</v>
      </c>
      <c r="C68" s="2">
        <f t="shared" si="0"/>
        <v>1616.5204414649561</v>
      </c>
      <c r="D68" s="2">
        <f t="shared" si="3"/>
        <v>3976215.5430494961</v>
      </c>
      <c r="F68" s="2">
        <f t="shared" si="1"/>
        <v>78441.543049495725</v>
      </c>
      <c r="G68" s="3">
        <f t="shared" si="2"/>
        <v>44775</v>
      </c>
    </row>
    <row r="69" spans="2:16" x14ac:dyDescent="0.25">
      <c r="B69" s="1">
        <v>50</v>
      </c>
      <c r="C69" s="2">
        <f t="shared" si="0"/>
        <v>1617.1779010785701</v>
      </c>
      <c r="D69" s="2">
        <f t="shared" si="3"/>
        <v>3977832.7209505746</v>
      </c>
      <c r="F69" s="2">
        <f t="shared" si="1"/>
        <v>80058.720950574294</v>
      </c>
      <c r="G69" s="3">
        <f t="shared" si="2"/>
        <v>44776</v>
      </c>
    </row>
    <row r="70" spans="2:16" x14ac:dyDescent="0.25">
      <c r="B70" s="1">
        <v>51</v>
      </c>
      <c r="C70" s="2">
        <f t="shared" si="0"/>
        <v>1617.8356280894482</v>
      </c>
      <c r="D70" s="2">
        <f t="shared" si="3"/>
        <v>3979450.5565786641</v>
      </c>
      <c r="F70" s="2">
        <f t="shared" si="1"/>
        <v>81676.556578663745</v>
      </c>
      <c r="G70" s="3">
        <f t="shared" si="2"/>
        <v>44777</v>
      </c>
    </row>
    <row r="71" spans="2:16" x14ac:dyDescent="0.25">
      <c r="B71" s="1">
        <v>52</v>
      </c>
      <c r="C71" s="2">
        <f t="shared" si="0"/>
        <v>1618.4936226063442</v>
      </c>
      <c r="D71" s="2">
        <f t="shared" si="3"/>
        <v>3981069.0502012703</v>
      </c>
      <c r="F71" s="2">
        <f t="shared" si="1"/>
        <v>83295.050201270089</v>
      </c>
      <c r="G71" s="3">
        <f t="shared" si="2"/>
        <v>44778</v>
      </c>
    </row>
    <row r="72" spans="2:16" x14ac:dyDescent="0.25">
      <c r="B72" s="1">
        <v>53</v>
      </c>
      <c r="C72" s="2">
        <f t="shared" si="0"/>
        <v>1619.1518847380567</v>
      </c>
      <c r="D72" s="2">
        <f t="shared" si="3"/>
        <v>3982688.2020860082</v>
      </c>
      <c r="F72" s="2">
        <f t="shared" si="1"/>
        <v>84914.202086008139</v>
      </c>
      <c r="G72" s="3">
        <f t="shared" si="2"/>
        <v>44779</v>
      </c>
    </row>
    <row r="73" spans="2:16" x14ac:dyDescent="0.25">
      <c r="B73" s="1">
        <v>54</v>
      </c>
      <c r="C73" s="2">
        <f t="shared" si="0"/>
        <v>1619.8104145934274</v>
      </c>
      <c r="D73" s="2">
        <f t="shared" si="3"/>
        <v>3984308.0125006014</v>
      </c>
      <c r="F73" s="2">
        <f t="shared" si="1"/>
        <v>86534.012500601573</v>
      </c>
      <c r="G73" s="3">
        <f t="shared" si="2"/>
        <v>44780</v>
      </c>
    </row>
    <row r="74" spans="2:16" x14ac:dyDescent="0.25">
      <c r="B74" s="1">
        <v>55</v>
      </c>
      <c r="C74" s="2">
        <f t="shared" si="0"/>
        <v>1620.4692122813435</v>
      </c>
      <c r="D74" s="2">
        <f t="shared" si="3"/>
        <v>3985928.4817128829</v>
      </c>
      <c r="F74" s="2">
        <f t="shared" si="1"/>
        <v>88154.481712882916</v>
      </c>
      <c r="G74" s="3">
        <f t="shared" si="2"/>
        <v>44781</v>
      </c>
    </row>
    <row r="75" spans="2:16" x14ac:dyDescent="0.25">
      <c r="B75" s="1">
        <v>56</v>
      </c>
      <c r="C75" s="2">
        <f t="shared" si="0"/>
        <v>1621.128277910736</v>
      </c>
      <c r="D75" s="2">
        <f t="shared" si="3"/>
        <v>3987549.6099907937</v>
      </c>
      <c r="F75" s="2">
        <f t="shared" si="1"/>
        <v>89775.609990793659</v>
      </c>
      <c r="G75" s="3">
        <f t="shared" si="2"/>
        <v>44782</v>
      </c>
    </row>
    <row r="76" spans="2:16" x14ac:dyDescent="0.25">
      <c r="B76" s="1">
        <v>57</v>
      </c>
      <c r="C76" s="2">
        <f t="shared" si="0"/>
        <v>1621.7876115905797</v>
      </c>
      <c r="D76" s="2">
        <f t="shared" si="3"/>
        <v>3989171.3976023844</v>
      </c>
      <c r="F76" s="2">
        <f t="shared" si="1"/>
        <v>91397.397602384241</v>
      </c>
      <c r="G76" s="3">
        <f t="shared" si="2"/>
        <v>44783</v>
      </c>
    </row>
    <row r="77" spans="2:16" x14ac:dyDescent="0.25">
      <c r="B77" s="1">
        <v>58</v>
      </c>
      <c r="C77" s="2">
        <f t="shared" si="0"/>
        <v>1622.4472134298946</v>
      </c>
      <c r="D77" s="2">
        <f t="shared" si="3"/>
        <v>3990793.8448158144</v>
      </c>
      <c r="F77" s="2">
        <f t="shared" si="1"/>
        <v>93019.84481581414</v>
      </c>
      <c r="G77" s="3">
        <f t="shared" si="2"/>
        <v>44784</v>
      </c>
    </row>
    <row r="78" spans="2:16" x14ac:dyDescent="0.25">
      <c r="B78" s="1">
        <v>59</v>
      </c>
      <c r="C78" s="2">
        <f t="shared" si="0"/>
        <v>1623.1070835377441</v>
      </c>
      <c r="D78" s="2">
        <f t="shared" si="3"/>
        <v>3992416.951899352</v>
      </c>
      <c r="F78" s="2">
        <f t="shared" si="1"/>
        <v>94642.951899351887</v>
      </c>
      <c r="G78" s="3">
        <f t="shared" si="2"/>
        <v>44785</v>
      </c>
      <c r="P78" s="6"/>
    </row>
    <row r="79" spans="2:16" x14ac:dyDescent="0.25">
      <c r="B79" s="1">
        <v>60</v>
      </c>
      <c r="C79" s="2">
        <f t="shared" si="0"/>
        <v>1623.7672220232369</v>
      </c>
      <c r="D79" s="2">
        <f t="shared" si="3"/>
        <v>3994040.7191213751</v>
      </c>
      <c r="F79" s="2">
        <f t="shared" si="1"/>
        <v>96266.719121375121</v>
      </c>
      <c r="G79" s="3">
        <f t="shared" si="2"/>
        <v>44786</v>
      </c>
      <c r="I79" s="6"/>
    </row>
    <row r="80" spans="2:16" x14ac:dyDescent="0.25">
      <c r="B80" s="1">
        <v>61</v>
      </c>
      <c r="C80" s="2">
        <f t="shared" si="0"/>
        <v>1624.4276289955253</v>
      </c>
      <c r="D80" s="2">
        <f t="shared" si="3"/>
        <v>3995665.1467503705</v>
      </c>
      <c r="F80" s="2">
        <f t="shared" si="1"/>
        <v>97891.146750370652</v>
      </c>
      <c r="G80" s="3">
        <f t="shared" si="2"/>
        <v>44787</v>
      </c>
    </row>
    <row r="81" spans="1:9" x14ac:dyDescent="0.25">
      <c r="B81" s="1">
        <v>62</v>
      </c>
      <c r="C81" s="2">
        <f t="shared" si="0"/>
        <v>1625.0883045638066</v>
      </c>
      <c r="D81" s="2">
        <f t="shared" si="3"/>
        <v>3997290.2350549344</v>
      </c>
      <c r="F81" s="2">
        <f t="shared" si="1"/>
        <v>99516.235054934456</v>
      </c>
      <c r="G81" s="3">
        <f t="shared" si="2"/>
        <v>44788</v>
      </c>
    </row>
    <row r="82" spans="1:9" x14ac:dyDescent="0.25">
      <c r="B82" s="1">
        <v>63</v>
      </c>
      <c r="C82" s="2">
        <f t="shared" si="0"/>
        <v>1625.7492488373221</v>
      </c>
      <c r="D82" s="2">
        <f t="shared" si="3"/>
        <v>3998915.9843037715</v>
      </c>
      <c r="F82" s="2">
        <f t="shared" si="1"/>
        <v>101141.98430377178</v>
      </c>
      <c r="G82" s="3">
        <f t="shared" si="2"/>
        <v>44789</v>
      </c>
    </row>
    <row r="83" spans="1:9" x14ac:dyDescent="0.25">
      <c r="B83" s="1">
        <v>64</v>
      </c>
      <c r="C83" s="2">
        <f t="shared" si="0"/>
        <v>1626.4104619253576</v>
      </c>
      <c r="D83" s="2">
        <f t="shared" si="3"/>
        <v>4000542.394765697</v>
      </c>
      <c r="F83" s="2">
        <f t="shared" si="1"/>
        <v>102768.39476569714</v>
      </c>
      <c r="G83" s="3">
        <f t="shared" si="2"/>
        <v>44790</v>
      </c>
    </row>
    <row r="84" spans="1:9" x14ac:dyDescent="0.25">
      <c r="B84" s="1">
        <v>65</v>
      </c>
      <c r="C84" s="2">
        <f t="shared" si="0"/>
        <v>1627.0719439372435</v>
      </c>
      <c r="D84" s="2">
        <f t="shared" si="3"/>
        <v>4002169.4667096343</v>
      </c>
      <c r="F84" s="2">
        <f t="shared" si="1"/>
        <v>104395.46670963439</v>
      </c>
      <c r="G84" s="3">
        <f t="shared" si="2"/>
        <v>44791</v>
      </c>
    </row>
    <row r="85" spans="1:9" x14ac:dyDescent="0.25">
      <c r="B85" s="1">
        <v>66</v>
      </c>
      <c r="C85" s="2">
        <f t="shared" si="0"/>
        <v>1627.7336949823548</v>
      </c>
      <c r="D85" s="2">
        <f t="shared" si="3"/>
        <v>4003797.2004046165</v>
      </c>
      <c r="F85" s="2">
        <f t="shared" si="1"/>
        <v>106023.20040461674</v>
      </c>
      <c r="G85" s="3">
        <f t="shared" si="2"/>
        <v>44792</v>
      </c>
      <c r="I85" s="6"/>
    </row>
    <row r="86" spans="1:9" x14ac:dyDescent="0.25">
      <c r="A86" s="34">
        <v>2</v>
      </c>
      <c r="B86" s="34">
        <v>67</v>
      </c>
      <c r="C86" s="2">
        <f t="shared" ref="C86:C149" si="20">$D$8*D85</f>
        <v>1628.3957151701102</v>
      </c>
      <c r="D86" s="52">
        <f t="shared" si="3"/>
        <v>4005425.5961197866</v>
      </c>
      <c r="E86" s="34"/>
      <c r="F86" s="52">
        <f t="shared" ref="F86:F149" si="21">F85+C86</f>
        <v>107651.59611978685</v>
      </c>
      <c r="G86" s="3">
        <f t="shared" ref="G86:G149" si="22">1+G85</f>
        <v>44793</v>
      </c>
      <c r="I86" s="40">
        <f>F86-F55</f>
        <v>50173.634143821757</v>
      </c>
    </row>
    <row r="87" spans="1:9" x14ac:dyDescent="0.25">
      <c r="B87" s="1">
        <v>68</v>
      </c>
      <c r="C87" s="2">
        <f t="shared" si="20"/>
        <v>1629.0580046099742</v>
      </c>
      <c r="D87" s="2">
        <f t="shared" si="3"/>
        <v>4007054.6541243964</v>
      </c>
      <c r="F87" s="2">
        <f t="shared" si="21"/>
        <v>109280.65412439682</v>
      </c>
      <c r="G87" s="3">
        <f t="shared" si="22"/>
        <v>44794</v>
      </c>
      <c r="I87" s="6"/>
    </row>
    <row r="88" spans="1:9" x14ac:dyDescent="0.25">
      <c r="B88" s="1">
        <v>69</v>
      </c>
      <c r="C88" s="2">
        <f t="shared" si="20"/>
        <v>1629.7205634114543</v>
      </c>
      <c r="D88" s="2">
        <f t="shared" si="3"/>
        <v>4008684.3746878076</v>
      </c>
      <c r="F88" s="2">
        <f t="shared" si="21"/>
        <v>110910.37468780827</v>
      </c>
      <c r="G88" s="3">
        <f t="shared" si="22"/>
        <v>44795</v>
      </c>
      <c r="I88" s="6"/>
    </row>
    <row r="89" spans="1:9" x14ac:dyDescent="0.25">
      <c r="B89" s="1">
        <v>70</v>
      </c>
      <c r="C89" s="2">
        <f t="shared" si="20"/>
        <v>1630.383391684104</v>
      </c>
      <c r="D89" s="2">
        <f t="shared" si="3"/>
        <v>4010314.7580794916</v>
      </c>
      <c r="F89" s="2">
        <f t="shared" si="21"/>
        <v>112540.75807949239</v>
      </c>
      <c r="G89" s="3">
        <f t="shared" si="22"/>
        <v>44796</v>
      </c>
    </row>
    <row r="90" spans="1:9" x14ac:dyDescent="0.25">
      <c r="B90" s="1">
        <v>71</v>
      </c>
      <c r="C90" s="2">
        <f t="shared" si="20"/>
        <v>1631.0464895375203</v>
      </c>
      <c r="D90" s="2">
        <f t="shared" ref="D90:D153" si="23">D89+C90</f>
        <v>4011945.8045690292</v>
      </c>
      <c r="F90" s="2">
        <f t="shared" si="21"/>
        <v>114171.8045690299</v>
      </c>
      <c r="G90" s="3">
        <f t="shared" si="22"/>
        <v>44797</v>
      </c>
    </row>
    <row r="91" spans="1:9" x14ac:dyDescent="0.25">
      <c r="B91" s="1">
        <v>72</v>
      </c>
      <c r="C91" s="2">
        <f t="shared" si="20"/>
        <v>1631.7098570813455</v>
      </c>
      <c r="D91" s="2">
        <f t="shared" si="23"/>
        <v>4013577.5144261108</v>
      </c>
      <c r="F91" s="2">
        <f t="shared" si="21"/>
        <v>115803.51442611124</v>
      </c>
      <c r="G91" s="3">
        <f t="shared" si="22"/>
        <v>44798</v>
      </c>
    </row>
    <row r="92" spans="1:9" x14ac:dyDescent="0.25">
      <c r="B92" s="1">
        <v>73</v>
      </c>
      <c r="C92" s="2">
        <f t="shared" si="20"/>
        <v>1632.3734944252658</v>
      </c>
      <c r="D92" s="2">
        <f t="shared" si="23"/>
        <v>4015209.8879205361</v>
      </c>
      <c r="F92" s="2">
        <f t="shared" si="21"/>
        <v>117435.88792053651</v>
      </c>
      <c r="G92" s="3">
        <f t="shared" si="22"/>
        <v>44799</v>
      </c>
    </row>
    <row r="93" spans="1:9" x14ac:dyDescent="0.25">
      <c r="B93" s="1">
        <v>74</v>
      </c>
      <c r="C93" s="2">
        <f t="shared" si="20"/>
        <v>1633.0374016790126</v>
      </c>
      <c r="D93" s="2">
        <f t="shared" si="23"/>
        <v>4016842.9253222151</v>
      </c>
      <c r="F93" s="2">
        <f t="shared" si="21"/>
        <v>119068.92532221552</v>
      </c>
      <c r="G93" s="3">
        <f t="shared" si="22"/>
        <v>44800</v>
      </c>
    </row>
    <row r="94" spans="1:9" x14ac:dyDescent="0.25">
      <c r="B94" s="1">
        <v>75</v>
      </c>
      <c r="C94" s="2">
        <f t="shared" si="20"/>
        <v>1633.7015789523614</v>
      </c>
      <c r="D94" s="2">
        <f t="shared" si="23"/>
        <v>4018476.6269011674</v>
      </c>
      <c r="F94" s="2">
        <f t="shared" si="21"/>
        <v>120702.62690116788</v>
      </c>
      <c r="G94" s="3">
        <f t="shared" si="22"/>
        <v>44801</v>
      </c>
    </row>
    <row r="95" spans="1:9" x14ac:dyDescent="0.25">
      <c r="B95" s="1">
        <v>76</v>
      </c>
      <c r="C95" s="2">
        <f t="shared" si="20"/>
        <v>1634.366026355133</v>
      </c>
      <c r="D95" s="2">
        <f t="shared" si="23"/>
        <v>4020110.9929275224</v>
      </c>
      <c r="F95" s="2">
        <f t="shared" si="21"/>
        <v>122336.99292752301</v>
      </c>
      <c r="G95" s="3">
        <f t="shared" si="22"/>
        <v>44802</v>
      </c>
    </row>
    <row r="96" spans="1:9" x14ac:dyDescent="0.25">
      <c r="B96" s="1">
        <v>77</v>
      </c>
      <c r="C96" s="2">
        <f t="shared" si="20"/>
        <v>1635.0307439971921</v>
      </c>
      <c r="D96" s="2">
        <f t="shared" si="23"/>
        <v>4021746.0236715195</v>
      </c>
      <c r="F96" s="2">
        <f t="shared" si="21"/>
        <v>123972.0236715202</v>
      </c>
      <c r="G96" s="3">
        <f t="shared" si="22"/>
        <v>44803</v>
      </c>
    </row>
    <row r="97" spans="2:20" x14ac:dyDescent="0.25">
      <c r="B97" s="1">
        <v>78</v>
      </c>
      <c r="C97" s="2">
        <f t="shared" si="20"/>
        <v>1635.6957319884489</v>
      </c>
      <c r="D97" s="2">
        <f t="shared" si="23"/>
        <v>4023381.7194035081</v>
      </c>
      <c r="F97" s="2">
        <f t="shared" si="21"/>
        <v>125607.71940350866</v>
      </c>
      <c r="G97" s="3">
        <f t="shared" si="22"/>
        <v>44804</v>
      </c>
      <c r="S97" s="2"/>
      <c r="T97" s="6"/>
    </row>
    <row r="98" spans="2:20" x14ac:dyDescent="0.25">
      <c r="B98" s="1">
        <v>79</v>
      </c>
      <c r="C98" s="2">
        <f t="shared" si="20"/>
        <v>1636.3609904388577</v>
      </c>
      <c r="D98" s="2">
        <f t="shared" si="23"/>
        <v>4025018.0803939472</v>
      </c>
      <c r="F98" s="2">
        <f t="shared" si="21"/>
        <v>127244.08039394752</v>
      </c>
      <c r="G98" s="3">
        <f t="shared" si="22"/>
        <v>44805</v>
      </c>
      <c r="S98" s="2"/>
      <c r="T98" s="6"/>
    </row>
    <row r="99" spans="2:20" x14ac:dyDescent="0.25">
      <c r="B99" s="1">
        <v>80</v>
      </c>
      <c r="C99" s="2">
        <f t="shared" si="20"/>
        <v>1637.0265194584176</v>
      </c>
      <c r="D99" s="2">
        <f t="shared" si="23"/>
        <v>4026655.1069134055</v>
      </c>
      <c r="F99" s="2">
        <f t="shared" si="21"/>
        <v>128881.10691340594</v>
      </c>
      <c r="G99" s="3">
        <f t="shared" si="22"/>
        <v>44806</v>
      </c>
      <c r="S99" s="2"/>
      <c r="T99" s="6"/>
    </row>
    <row r="100" spans="2:20" x14ac:dyDescent="0.25">
      <c r="B100" s="1">
        <v>81</v>
      </c>
      <c r="C100" s="2">
        <f t="shared" si="20"/>
        <v>1637.6923191571727</v>
      </c>
      <c r="D100" s="2">
        <f t="shared" si="23"/>
        <v>4028292.7992325625</v>
      </c>
      <c r="F100" s="2">
        <f t="shared" si="21"/>
        <v>130518.79923256311</v>
      </c>
      <c r="G100" s="3">
        <f t="shared" si="22"/>
        <v>44807</v>
      </c>
      <c r="S100" s="2"/>
      <c r="T100" s="6"/>
    </row>
    <row r="101" spans="2:20" x14ac:dyDescent="0.25">
      <c r="B101" s="1">
        <v>82</v>
      </c>
      <c r="C101" s="2">
        <f t="shared" si="20"/>
        <v>1638.3583896452117</v>
      </c>
      <c r="D101" s="2">
        <f t="shared" si="23"/>
        <v>4029931.1576222079</v>
      </c>
      <c r="F101" s="2">
        <f t="shared" si="21"/>
        <v>132157.15762220832</v>
      </c>
      <c r="G101" s="3">
        <f t="shared" si="22"/>
        <v>44808</v>
      </c>
      <c r="S101" s="2"/>
      <c r="T101" s="6"/>
    </row>
    <row r="102" spans="2:20" x14ac:dyDescent="0.25">
      <c r="B102" s="1">
        <v>83</v>
      </c>
      <c r="C102" s="2">
        <f t="shared" si="20"/>
        <v>1639.0247310326679</v>
      </c>
      <c r="D102" s="2">
        <f t="shared" si="23"/>
        <v>4031570.1823532404</v>
      </c>
      <c r="F102" s="2">
        <f t="shared" si="21"/>
        <v>133796.18235324099</v>
      </c>
      <c r="G102" s="3">
        <f t="shared" si="22"/>
        <v>44809</v>
      </c>
      <c r="J102" s="50"/>
      <c r="K102" s="10"/>
      <c r="L102" s="9"/>
      <c r="M102" s="42"/>
      <c r="N102" s="42"/>
      <c r="O102" s="42"/>
      <c r="P102" s="44"/>
      <c r="Q102" s="42"/>
      <c r="S102" s="2"/>
      <c r="T102" s="6"/>
    </row>
    <row r="103" spans="2:20" x14ac:dyDescent="0.25">
      <c r="B103" s="1">
        <v>84</v>
      </c>
      <c r="C103" s="2">
        <f t="shared" si="20"/>
        <v>1639.6913434297198</v>
      </c>
      <c r="D103" s="2">
        <f t="shared" si="23"/>
        <v>4033209.8736966699</v>
      </c>
      <c r="F103" s="2">
        <f t="shared" si="21"/>
        <v>135435.87369667072</v>
      </c>
      <c r="G103" s="3">
        <f t="shared" si="22"/>
        <v>44810</v>
      </c>
      <c r="J103" s="50"/>
      <c r="K103" s="10"/>
      <c r="L103" s="9"/>
      <c r="M103" s="42"/>
      <c r="N103" s="42"/>
      <c r="O103" s="42"/>
      <c r="P103" s="44"/>
      <c r="Q103" s="42"/>
      <c r="S103" s="2"/>
      <c r="T103" s="6"/>
    </row>
    <row r="104" spans="2:20" x14ac:dyDescent="0.25">
      <c r="B104" s="1">
        <v>85</v>
      </c>
      <c r="C104" s="2">
        <f t="shared" si="20"/>
        <v>1640.3582269465903</v>
      </c>
      <c r="D104" s="2">
        <f t="shared" si="23"/>
        <v>4034850.2319236165</v>
      </c>
      <c r="F104" s="2">
        <f t="shared" si="21"/>
        <v>137076.23192361731</v>
      </c>
      <c r="G104" s="3">
        <f t="shared" si="22"/>
        <v>44811</v>
      </c>
      <c r="J104" s="50"/>
      <c r="K104" s="10"/>
      <c r="L104" s="9"/>
      <c r="M104" s="42"/>
      <c r="N104" s="42"/>
      <c r="O104" s="42"/>
      <c r="P104" s="44"/>
      <c r="Q104" s="42"/>
      <c r="S104" s="2"/>
      <c r="T104" s="6"/>
    </row>
    <row r="105" spans="2:20" x14ac:dyDescent="0.25">
      <c r="B105" s="1">
        <v>86</v>
      </c>
      <c r="C105" s="2">
        <f t="shared" si="20"/>
        <v>1641.0253816935476</v>
      </c>
      <c r="D105" s="2">
        <f t="shared" si="23"/>
        <v>4036491.2573053101</v>
      </c>
      <c r="F105" s="2">
        <f t="shared" si="21"/>
        <v>138717.25730531086</v>
      </c>
      <c r="G105" s="3">
        <f t="shared" si="22"/>
        <v>44812</v>
      </c>
      <c r="J105" s="50"/>
      <c r="K105" s="10"/>
      <c r="L105" s="9"/>
      <c r="M105" s="42"/>
      <c r="N105" s="42"/>
      <c r="O105" s="42"/>
      <c r="P105" s="44"/>
      <c r="Q105" s="42"/>
      <c r="S105" s="2"/>
      <c r="T105" s="6"/>
    </row>
    <row r="106" spans="2:20" x14ac:dyDescent="0.25">
      <c r="B106" s="1">
        <v>87</v>
      </c>
      <c r="C106" s="2">
        <f t="shared" si="20"/>
        <v>1641.6928077809041</v>
      </c>
      <c r="D106" s="2">
        <f t="shared" si="23"/>
        <v>4038132.9501130912</v>
      </c>
      <c r="F106" s="2">
        <f t="shared" si="21"/>
        <v>140358.95011309176</v>
      </c>
      <c r="G106" s="3">
        <f t="shared" si="22"/>
        <v>44813</v>
      </c>
      <c r="J106" s="50"/>
      <c r="K106" s="10"/>
      <c r="L106" s="9"/>
      <c r="M106" s="42"/>
      <c r="N106" s="42"/>
      <c r="O106" s="42"/>
      <c r="P106" s="44"/>
      <c r="Q106" s="42"/>
      <c r="S106" s="2"/>
      <c r="T106" s="6"/>
    </row>
    <row r="107" spans="2:20" x14ac:dyDescent="0.25">
      <c r="B107" s="1">
        <v>88</v>
      </c>
      <c r="C107" s="2">
        <f t="shared" si="20"/>
        <v>1642.3605053190176</v>
      </c>
      <c r="D107" s="2">
        <f t="shared" si="23"/>
        <v>4039775.3106184104</v>
      </c>
      <c r="F107" s="2">
        <f t="shared" si="21"/>
        <v>142001.31061841079</v>
      </c>
      <c r="G107" s="3">
        <f t="shared" si="22"/>
        <v>44814</v>
      </c>
      <c r="J107" s="50"/>
      <c r="K107" s="10"/>
      <c r="L107" s="9"/>
      <c r="M107" s="42"/>
      <c r="O107" s="42"/>
      <c r="P107" s="44"/>
      <c r="Q107" s="42"/>
      <c r="S107" s="2"/>
      <c r="T107" s="6"/>
    </row>
    <row r="108" spans="2:20" x14ac:dyDescent="0.25">
      <c r="B108" s="1">
        <v>89</v>
      </c>
      <c r="C108" s="2">
        <f t="shared" si="20"/>
        <v>1643.0284744182907</v>
      </c>
      <c r="D108" s="2">
        <f t="shared" si="23"/>
        <v>4041418.3390928288</v>
      </c>
      <c r="F108" s="2">
        <f t="shared" si="21"/>
        <v>143644.33909282909</v>
      </c>
      <c r="G108" s="3">
        <f t="shared" si="22"/>
        <v>44815</v>
      </c>
      <c r="N108" s="10"/>
    </row>
    <row r="109" spans="2:20" x14ac:dyDescent="0.25">
      <c r="B109" s="1">
        <v>90</v>
      </c>
      <c r="C109" s="2">
        <f t="shared" si="20"/>
        <v>1643.6967151891708</v>
      </c>
      <c r="D109" s="2">
        <f t="shared" si="23"/>
        <v>4043062.0358080179</v>
      </c>
      <c r="F109" s="2">
        <f t="shared" si="21"/>
        <v>145288.03580801826</v>
      </c>
      <c r="G109" s="3">
        <f t="shared" si="22"/>
        <v>44816</v>
      </c>
      <c r="O109" s="10"/>
      <c r="P109" s="9"/>
      <c r="Q109" s="42"/>
      <c r="R109" s="42"/>
      <c r="S109" s="42"/>
      <c r="T109" s="54"/>
    </row>
    <row r="110" spans="2:20" x14ac:dyDescent="0.25">
      <c r="B110" s="1">
        <v>91</v>
      </c>
      <c r="C110" s="2">
        <f t="shared" si="20"/>
        <v>1644.36522774215</v>
      </c>
      <c r="D110" s="2">
        <f t="shared" si="23"/>
        <v>4044706.4010357601</v>
      </c>
      <c r="F110" s="2">
        <f t="shared" si="21"/>
        <v>146932.40103576041</v>
      </c>
      <c r="G110" s="3">
        <f t="shared" si="22"/>
        <v>44817</v>
      </c>
    </row>
    <row r="111" spans="2:20" x14ac:dyDescent="0.25">
      <c r="B111" s="1">
        <v>92</v>
      </c>
      <c r="C111" s="2">
        <f t="shared" si="20"/>
        <v>1645.0340121877655</v>
      </c>
      <c r="D111" s="2">
        <f t="shared" si="23"/>
        <v>4046351.4350479478</v>
      </c>
      <c r="F111" s="2">
        <f t="shared" si="21"/>
        <v>148577.43504794818</v>
      </c>
      <c r="G111" s="3">
        <f t="shared" si="22"/>
        <v>44818</v>
      </c>
    </row>
    <row r="112" spans="2:20" x14ac:dyDescent="0.25">
      <c r="B112" s="1">
        <v>93</v>
      </c>
      <c r="C112" s="2">
        <f t="shared" si="20"/>
        <v>1645.7030686365999</v>
      </c>
      <c r="D112" s="2">
        <f t="shared" si="23"/>
        <v>4047997.1381165846</v>
      </c>
      <c r="F112" s="2">
        <f t="shared" si="21"/>
        <v>150223.13811658477</v>
      </c>
      <c r="G112" s="3">
        <f t="shared" si="22"/>
        <v>44819</v>
      </c>
    </row>
    <row r="113" spans="1:18" x14ac:dyDescent="0.25">
      <c r="B113" s="1">
        <v>94</v>
      </c>
      <c r="C113" s="2">
        <f t="shared" si="20"/>
        <v>1646.3723971992802</v>
      </c>
      <c r="D113" s="2">
        <f t="shared" si="23"/>
        <v>4049643.5105137839</v>
      </c>
      <c r="F113" s="2">
        <f t="shared" si="21"/>
        <v>151869.51051378404</v>
      </c>
      <c r="G113" s="3">
        <f t="shared" si="22"/>
        <v>44820</v>
      </c>
      <c r="I113" s="6"/>
    </row>
    <row r="114" spans="1:18" x14ac:dyDescent="0.25">
      <c r="B114" s="1">
        <v>95</v>
      </c>
      <c r="C114" s="2">
        <f t="shared" si="20"/>
        <v>1647.0419979864787</v>
      </c>
      <c r="D114" s="2">
        <f t="shared" si="23"/>
        <v>4051290.5525117703</v>
      </c>
      <c r="F114" s="2">
        <f t="shared" si="21"/>
        <v>153516.55251177051</v>
      </c>
      <c r="G114" s="3">
        <f t="shared" si="22"/>
        <v>44821</v>
      </c>
      <c r="I114" s="6"/>
    </row>
    <row r="115" spans="1:18" x14ac:dyDescent="0.25">
      <c r="B115" s="1">
        <v>96</v>
      </c>
      <c r="C115" s="2">
        <f t="shared" si="20"/>
        <v>1647.7118711089122</v>
      </c>
      <c r="D115" s="2">
        <f t="shared" si="23"/>
        <v>4052938.2643828792</v>
      </c>
      <c r="F115" s="2">
        <f t="shared" si="21"/>
        <v>155164.26438287942</v>
      </c>
      <c r="G115" s="3">
        <f t="shared" si="22"/>
        <v>44822</v>
      </c>
      <c r="I115" s="6"/>
    </row>
    <row r="116" spans="1:18" x14ac:dyDescent="0.25">
      <c r="B116" s="1">
        <v>97</v>
      </c>
      <c r="C116" s="2">
        <f t="shared" si="20"/>
        <v>1648.3820166773437</v>
      </c>
      <c r="D116" s="2">
        <f t="shared" si="23"/>
        <v>4054586.6463995567</v>
      </c>
      <c r="F116" s="2">
        <f t="shared" si="21"/>
        <v>156812.64639955678</v>
      </c>
      <c r="G116" s="3">
        <f t="shared" si="22"/>
        <v>44823</v>
      </c>
      <c r="I116" s="6"/>
    </row>
    <row r="117" spans="1:18" x14ac:dyDescent="0.25">
      <c r="A117" s="34">
        <v>3</v>
      </c>
      <c r="B117" s="34">
        <v>98</v>
      </c>
      <c r="C117" s="2">
        <f t="shared" si="20"/>
        <v>1649.0524348025797</v>
      </c>
      <c r="D117" s="52">
        <f t="shared" si="23"/>
        <v>4056235.6988343592</v>
      </c>
      <c r="E117" s="34"/>
      <c r="F117" s="52">
        <f t="shared" si="21"/>
        <v>158461.69883435935</v>
      </c>
      <c r="G117" s="3">
        <f t="shared" si="22"/>
        <v>44824</v>
      </c>
      <c r="I117" s="40">
        <f>F117-F86</f>
        <v>50810.102714572509</v>
      </c>
    </row>
    <row r="118" spans="1:18" x14ac:dyDescent="0.25">
      <c r="B118" s="1">
        <v>99</v>
      </c>
      <c r="C118" s="2">
        <f t="shared" si="20"/>
        <v>1649.723125595473</v>
      </c>
      <c r="D118" s="2">
        <f t="shared" si="23"/>
        <v>4057885.4219599548</v>
      </c>
      <c r="F118" s="2">
        <f t="shared" si="21"/>
        <v>160111.42195995484</v>
      </c>
      <c r="G118" s="3">
        <f t="shared" si="22"/>
        <v>44825</v>
      </c>
      <c r="I118" s="6"/>
    </row>
    <row r="119" spans="1:18" x14ac:dyDescent="0.25">
      <c r="B119" s="1">
        <v>100</v>
      </c>
      <c r="C119" s="2">
        <f t="shared" si="20"/>
        <v>1650.394089166921</v>
      </c>
      <c r="D119" s="2">
        <f t="shared" si="23"/>
        <v>4059535.8160491218</v>
      </c>
      <c r="F119" s="2">
        <f t="shared" si="21"/>
        <v>161761.81604912176</v>
      </c>
      <c r="G119" s="3">
        <f t="shared" si="22"/>
        <v>44826</v>
      </c>
      <c r="I119" s="4" t="s">
        <v>63</v>
      </c>
    </row>
    <row r="120" spans="1:18" x14ac:dyDescent="0.25">
      <c r="B120" s="1">
        <v>101</v>
      </c>
      <c r="C120" s="2">
        <f t="shared" si="20"/>
        <v>1651.0653256278661</v>
      </c>
      <c r="D120" s="2">
        <f t="shared" si="23"/>
        <v>4061186.8813747498</v>
      </c>
      <c r="F120" s="2">
        <f t="shared" si="21"/>
        <v>163412.88137474962</v>
      </c>
      <c r="G120" s="3">
        <f t="shared" si="22"/>
        <v>44827</v>
      </c>
      <c r="P120" s="33" t="s">
        <v>54</v>
      </c>
    </row>
    <row r="121" spans="1:18" x14ac:dyDescent="0.25">
      <c r="B121" s="1">
        <v>102</v>
      </c>
      <c r="C121" s="2">
        <f t="shared" si="20"/>
        <v>1651.7368350892962</v>
      </c>
      <c r="D121" s="2">
        <f t="shared" si="23"/>
        <v>4062838.6182098393</v>
      </c>
      <c r="F121" s="2">
        <f t="shared" si="21"/>
        <v>165064.61820983893</v>
      </c>
      <c r="G121" s="3">
        <f t="shared" si="22"/>
        <v>44828</v>
      </c>
      <c r="J121" s="7" t="s">
        <v>4</v>
      </c>
      <c r="K121" s="7" t="s">
        <v>55</v>
      </c>
      <c r="L121" s="7" t="s">
        <v>56</v>
      </c>
      <c r="M121" s="7" t="s">
        <v>57</v>
      </c>
      <c r="N121" s="7" t="s">
        <v>58</v>
      </c>
      <c r="O121" s="7" t="s">
        <v>59</v>
      </c>
      <c r="P121" s="34" t="s">
        <v>60</v>
      </c>
      <c r="Q121" s="7" t="s">
        <v>61</v>
      </c>
    </row>
    <row r="122" spans="1:18" ht="15.75" thickBot="1" x14ac:dyDescent="0.3">
      <c r="B122" s="1">
        <v>103</v>
      </c>
      <c r="C122" s="2">
        <f t="shared" si="20"/>
        <v>1652.4086176622438</v>
      </c>
      <c r="D122" s="2">
        <f t="shared" si="23"/>
        <v>4064491.0268275016</v>
      </c>
      <c r="F122" s="2">
        <f t="shared" si="21"/>
        <v>166717.02682750116</v>
      </c>
      <c r="G122" s="3">
        <f t="shared" si="22"/>
        <v>44829</v>
      </c>
      <c r="I122" s="1" t="s">
        <v>62</v>
      </c>
      <c r="J122" s="1">
        <v>0</v>
      </c>
      <c r="K122" s="3">
        <f>$D$5</f>
        <v>44726</v>
      </c>
      <c r="L122" s="1">
        <f>K122-$D$5</f>
        <v>0</v>
      </c>
      <c r="M122" s="42">
        <f>$D$4</f>
        <v>3897774</v>
      </c>
      <c r="N122" s="9">
        <v>0</v>
      </c>
      <c r="O122" s="42">
        <f>M122</f>
        <v>3897774</v>
      </c>
      <c r="P122" s="23"/>
      <c r="Q122" s="1">
        <v>0</v>
      </c>
    </row>
    <row r="123" spans="1:18" x14ac:dyDescent="0.25">
      <c r="B123" s="1">
        <v>104</v>
      </c>
      <c r="C123" s="2">
        <f t="shared" si="20"/>
        <v>1653.0806734577868</v>
      </c>
      <c r="D123" s="2">
        <f t="shared" si="23"/>
        <v>4066144.1075009592</v>
      </c>
      <c r="F123" s="2">
        <f t="shared" si="21"/>
        <v>168370.10750095895</v>
      </c>
      <c r="G123" s="3">
        <f t="shared" si="22"/>
        <v>44830</v>
      </c>
      <c r="J123" s="35">
        <v>1</v>
      </c>
      <c r="K123" s="36">
        <v>45066</v>
      </c>
      <c r="L123" s="12">
        <f>K123-K122</f>
        <v>340</v>
      </c>
      <c r="M123" s="37">
        <f>M122</f>
        <v>3897774</v>
      </c>
      <c r="N123" s="53">
        <f>M122*(1+$D$8)^L123-M122</f>
        <v>577913.057289524</v>
      </c>
      <c r="O123" s="37">
        <f>O122+N123</f>
        <v>4475687.057289524</v>
      </c>
      <c r="P123" s="39">
        <f>M122/4</f>
        <v>974443.5</v>
      </c>
      <c r="Q123" s="13">
        <f>N123+P123</f>
        <v>1552356.557289524</v>
      </c>
    </row>
    <row r="124" spans="1:18" x14ac:dyDescent="0.25">
      <c r="B124" s="1">
        <v>105</v>
      </c>
      <c r="C124" s="2">
        <f t="shared" si="20"/>
        <v>1653.7530025870487</v>
      </c>
      <c r="D124" s="2">
        <f t="shared" si="23"/>
        <v>4067797.8605035464</v>
      </c>
      <c r="F124" s="2">
        <f t="shared" si="21"/>
        <v>170023.86050354599</v>
      </c>
      <c r="G124" s="3">
        <f t="shared" si="22"/>
        <v>44831</v>
      </c>
      <c r="J124" s="41">
        <v>2</v>
      </c>
      <c r="K124" s="10">
        <v>45097</v>
      </c>
      <c r="L124" s="9">
        <f>K124-K123</f>
        <v>31</v>
      </c>
      <c r="M124" s="42">
        <f>M123-P124</f>
        <v>2923330.5</v>
      </c>
      <c r="N124" s="43">
        <f>M124*(1+$D$8)^L124-M124</f>
        <v>37083.38088155631</v>
      </c>
      <c r="O124" s="42">
        <f>M124+N124</f>
        <v>2960413.8808815563</v>
      </c>
      <c r="P124" s="44">
        <f>P123</f>
        <v>974443.5</v>
      </c>
      <c r="Q124" s="18">
        <f>N124+P124</f>
        <v>1011526.8808815563</v>
      </c>
      <c r="R124" s="2"/>
    </row>
    <row r="125" spans="1:18" x14ac:dyDescent="0.25">
      <c r="B125" s="1">
        <v>106</v>
      </c>
      <c r="C125" s="2">
        <f t="shared" si="20"/>
        <v>1654.4256051611978</v>
      </c>
      <c r="D125" s="2">
        <f t="shared" si="23"/>
        <v>4069452.2861087075</v>
      </c>
      <c r="F125" s="2">
        <f t="shared" si="21"/>
        <v>171678.28610870719</v>
      </c>
      <c r="G125" s="3">
        <f t="shared" si="22"/>
        <v>44832</v>
      </c>
      <c r="J125" s="41">
        <v>3</v>
      </c>
      <c r="K125" s="10">
        <v>45127</v>
      </c>
      <c r="L125" s="9">
        <f>K125-K124</f>
        <v>30</v>
      </c>
      <c r="M125" s="42">
        <f>M124-P125</f>
        <v>1948887</v>
      </c>
      <c r="N125" s="43">
        <f>M125*(1+$D$8)^L125-M125</f>
        <v>23919.888036219403</v>
      </c>
      <c r="O125" s="42">
        <f>M125+N125</f>
        <v>1972806.8880362194</v>
      </c>
      <c r="P125" s="44">
        <f>P124</f>
        <v>974443.5</v>
      </c>
      <c r="Q125" s="18">
        <f>N125+P125</f>
        <v>998363.3880362194</v>
      </c>
    </row>
    <row r="126" spans="1:18" ht="15.75" thickBot="1" x14ac:dyDescent="0.3">
      <c r="B126" s="1">
        <v>107</v>
      </c>
      <c r="C126" s="2">
        <f t="shared" si="20"/>
        <v>1655.0984812914473</v>
      </c>
      <c r="D126" s="2">
        <f t="shared" si="23"/>
        <v>4071107.384589999</v>
      </c>
      <c r="F126" s="2">
        <f t="shared" si="21"/>
        <v>173333.38458999863</v>
      </c>
      <c r="G126" s="3">
        <f t="shared" si="22"/>
        <v>44833</v>
      </c>
      <c r="J126" s="45">
        <v>4</v>
      </c>
      <c r="K126" s="20">
        <v>45158</v>
      </c>
      <c r="L126" s="46">
        <f>K126-K125</f>
        <v>31</v>
      </c>
      <c r="M126" s="47">
        <f>M125-P126</f>
        <v>974443.5</v>
      </c>
      <c r="N126" s="48">
        <f>M126*(1+$D$8)^L126-M126</f>
        <v>12361.12696051877</v>
      </c>
      <c r="O126" s="47">
        <f>M126+N126</f>
        <v>986804.62696051877</v>
      </c>
      <c r="P126" s="49">
        <f>P125</f>
        <v>974443.5</v>
      </c>
      <c r="Q126" s="21">
        <f>N126+P126</f>
        <v>986804.62696051877</v>
      </c>
    </row>
    <row r="127" spans="1:18" x14ac:dyDescent="0.25">
      <c r="B127" s="1">
        <v>108</v>
      </c>
      <c r="C127" s="2">
        <f t="shared" si="20"/>
        <v>1655.7716310890562</v>
      </c>
      <c r="D127" s="2">
        <f t="shared" si="23"/>
        <v>4072763.156221088</v>
      </c>
      <c r="F127" s="2">
        <f t="shared" si="21"/>
        <v>174989.1562210877</v>
      </c>
      <c r="G127" s="3">
        <f t="shared" si="22"/>
        <v>44834</v>
      </c>
      <c r="J127" s="50"/>
      <c r="K127" s="10"/>
      <c r="L127" s="9"/>
      <c r="M127" s="42"/>
      <c r="N127" s="42"/>
      <c r="O127" s="42"/>
      <c r="P127" s="44"/>
      <c r="Q127" s="42"/>
    </row>
    <row r="128" spans="1:18" x14ac:dyDescent="0.25">
      <c r="B128" s="1">
        <v>109</v>
      </c>
      <c r="C128" s="2">
        <f t="shared" si="20"/>
        <v>1656.4450546653286</v>
      </c>
      <c r="D128" s="2">
        <f t="shared" si="23"/>
        <v>4074419.6012757532</v>
      </c>
      <c r="F128" s="2">
        <f t="shared" si="21"/>
        <v>176645.60127575303</v>
      </c>
      <c r="G128" s="3">
        <f t="shared" si="22"/>
        <v>44835</v>
      </c>
    </row>
    <row r="129" spans="2:7" x14ac:dyDescent="0.25">
      <c r="B129" s="1">
        <v>110</v>
      </c>
      <c r="C129" s="2">
        <f t="shared" si="20"/>
        <v>1657.1187521316135</v>
      </c>
      <c r="D129" s="2">
        <f t="shared" si="23"/>
        <v>4076076.7200278849</v>
      </c>
      <c r="F129" s="2">
        <f t="shared" si="21"/>
        <v>178302.72002788464</v>
      </c>
      <c r="G129" s="3">
        <f t="shared" si="22"/>
        <v>44836</v>
      </c>
    </row>
    <row r="130" spans="2:7" x14ac:dyDescent="0.25">
      <c r="B130" s="1">
        <v>111</v>
      </c>
      <c r="C130" s="2">
        <f t="shared" si="20"/>
        <v>1657.7927235993059</v>
      </c>
      <c r="D130" s="2">
        <f t="shared" si="23"/>
        <v>4077734.5127514843</v>
      </c>
      <c r="F130" s="2">
        <f t="shared" si="21"/>
        <v>179960.51275148394</v>
      </c>
      <c r="G130" s="3">
        <f t="shared" si="22"/>
        <v>44837</v>
      </c>
    </row>
    <row r="131" spans="2:7" x14ac:dyDescent="0.25">
      <c r="B131" s="1">
        <v>112</v>
      </c>
      <c r="C131" s="2">
        <f t="shared" si="20"/>
        <v>1658.4669691798454</v>
      </c>
      <c r="D131" s="2">
        <f t="shared" si="23"/>
        <v>4079392.9797206642</v>
      </c>
      <c r="F131" s="2">
        <f t="shared" si="21"/>
        <v>181618.97972066377</v>
      </c>
      <c r="G131" s="3">
        <f t="shared" si="22"/>
        <v>44838</v>
      </c>
    </row>
    <row r="132" spans="2:7" x14ac:dyDescent="0.25">
      <c r="B132" s="1">
        <v>113</v>
      </c>
      <c r="C132" s="2">
        <f t="shared" si="20"/>
        <v>1659.1414889847174</v>
      </c>
      <c r="D132" s="2">
        <f t="shared" si="23"/>
        <v>4081052.1212096489</v>
      </c>
      <c r="F132" s="2">
        <f t="shared" si="21"/>
        <v>183278.1212096485</v>
      </c>
      <c r="G132" s="3">
        <f t="shared" si="22"/>
        <v>44839</v>
      </c>
    </row>
    <row r="133" spans="2:7" x14ac:dyDescent="0.25">
      <c r="B133" s="1">
        <v>114</v>
      </c>
      <c r="C133" s="2">
        <f t="shared" si="20"/>
        <v>1659.8162831254522</v>
      </c>
      <c r="D133" s="2">
        <f t="shared" si="23"/>
        <v>4082711.9374927743</v>
      </c>
      <c r="F133" s="2">
        <f t="shared" si="21"/>
        <v>184937.93749277396</v>
      </c>
      <c r="G133" s="3">
        <f t="shared" si="22"/>
        <v>44840</v>
      </c>
    </row>
    <row r="134" spans="2:7" x14ac:dyDescent="0.25">
      <c r="B134" s="1">
        <v>115</v>
      </c>
      <c r="C134" s="2">
        <f t="shared" si="20"/>
        <v>1660.4913517136258</v>
      </c>
      <c r="D134" s="2">
        <f t="shared" si="23"/>
        <v>4084372.4288444878</v>
      </c>
      <c r="F134" s="2">
        <f t="shared" si="21"/>
        <v>186598.42884448759</v>
      </c>
      <c r="G134" s="3">
        <f t="shared" si="22"/>
        <v>44841</v>
      </c>
    </row>
    <row r="135" spans="2:7" x14ac:dyDescent="0.25">
      <c r="B135" s="1">
        <v>116</v>
      </c>
      <c r="C135" s="2">
        <f t="shared" si="20"/>
        <v>1661.1666948608597</v>
      </c>
      <c r="D135" s="2">
        <f t="shared" si="23"/>
        <v>4086033.5955393487</v>
      </c>
      <c r="F135" s="2">
        <f t="shared" si="21"/>
        <v>188259.59553934843</v>
      </c>
      <c r="G135" s="3">
        <f t="shared" si="22"/>
        <v>44842</v>
      </c>
    </row>
    <row r="136" spans="2:7" x14ac:dyDescent="0.25">
      <c r="B136" s="1">
        <v>117</v>
      </c>
      <c r="C136" s="2">
        <f t="shared" si="20"/>
        <v>1661.8423126788205</v>
      </c>
      <c r="D136" s="2">
        <f t="shared" si="23"/>
        <v>4087695.4378520274</v>
      </c>
      <c r="F136" s="2">
        <f t="shared" si="21"/>
        <v>189921.43785202724</v>
      </c>
      <c r="G136" s="3">
        <f t="shared" si="22"/>
        <v>44843</v>
      </c>
    </row>
    <row r="137" spans="2:7" x14ac:dyDescent="0.25">
      <c r="B137" s="1">
        <v>118</v>
      </c>
      <c r="C137" s="2">
        <f t="shared" si="20"/>
        <v>1662.5182052792202</v>
      </c>
      <c r="D137" s="2">
        <f t="shared" si="23"/>
        <v>4089357.9560573064</v>
      </c>
      <c r="F137" s="2">
        <f t="shared" si="21"/>
        <v>191583.95605730647</v>
      </c>
      <c r="G137" s="3">
        <f t="shared" si="22"/>
        <v>44844</v>
      </c>
    </row>
    <row r="138" spans="2:7" x14ac:dyDescent="0.25">
      <c r="B138" s="1">
        <v>119</v>
      </c>
      <c r="C138" s="2">
        <f t="shared" si="20"/>
        <v>1663.1943727738162</v>
      </c>
      <c r="D138" s="2">
        <f t="shared" si="23"/>
        <v>4091021.15043008</v>
      </c>
      <c r="F138" s="2">
        <f t="shared" si="21"/>
        <v>193247.15043008028</v>
      </c>
      <c r="G138" s="3">
        <f t="shared" si="22"/>
        <v>44845</v>
      </c>
    </row>
    <row r="139" spans="2:7" x14ac:dyDescent="0.25">
      <c r="B139" s="1">
        <v>120</v>
      </c>
      <c r="C139" s="2">
        <f t="shared" si="20"/>
        <v>1663.8708152744121</v>
      </c>
      <c r="D139" s="2">
        <f t="shared" si="23"/>
        <v>4092685.0212453543</v>
      </c>
      <c r="F139" s="2">
        <f t="shared" si="21"/>
        <v>194911.0212453547</v>
      </c>
      <c r="G139" s="3">
        <f t="shared" si="22"/>
        <v>44846</v>
      </c>
    </row>
    <row r="140" spans="2:7" x14ac:dyDescent="0.25">
      <c r="B140" s="1">
        <v>121</v>
      </c>
      <c r="C140" s="2">
        <f t="shared" si="20"/>
        <v>1664.5475328928555</v>
      </c>
      <c r="D140" s="2">
        <f t="shared" si="23"/>
        <v>4094349.5687782471</v>
      </c>
      <c r="F140" s="2">
        <f t="shared" si="21"/>
        <v>196575.56877824754</v>
      </c>
      <c r="G140" s="3">
        <f t="shared" si="22"/>
        <v>44847</v>
      </c>
    </row>
    <row r="141" spans="2:7" x14ac:dyDescent="0.25">
      <c r="B141" s="1">
        <v>122</v>
      </c>
      <c r="C141" s="2">
        <f t="shared" si="20"/>
        <v>1665.2245257410414</v>
      </c>
      <c r="D141" s="2">
        <f t="shared" si="23"/>
        <v>4096014.7933039879</v>
      </c>
      <c r="F141" s="2">
        <f t="shared" si="21"/>
        <v>198240.79330398858</v>
      </c>
      <c r="G141" s="3">
        <f t="shared" si="22"/>
        <v>44848</v>
      </c>
    </row>
    <row r="142" spans="2:7" x14ac:dyDescent="0.25">
      <c r="B142" s="1">
        <v>123</v>
      </c>
      <c r="C142" s="2">
        <f t="shared" si="20"/>
        <v>1665.9017939309083</v>
      </c>
      <c r="D142" s="2">
        <f t="shared" si="23"/>
        <v>4097680.6950979186</v>
      </c>
      <c r="F142" s="2">
        <f t="shared" si="21"/>
        <v>199906.6950979195</v>
      </c>
      <c r="G142" s="3">
        <f t="shared" si="22"/>
        <v>44849</v>
      </c>
    </row>
    <row r="143" spans="2:7" x14ac:dyDescent="0.25">
      <c r="B143" s="1">
        <v>124</v>
      </c>
      <c r="C143" s="2">
        <f t="shared" si="20"/>
        <v>1666.5793375744418</v>
      </c>
      <c r="D143" s="2">
        <f t="shared" si="23"/>
        <v>4099347.2744354932</v>
      </c>
      <c r="F143" s="2">
        <f t="shared" si="21"/>
        <v>201573.27443549395</v>
      </c>
      <c r="G143" s="3">
        <f t="shared" si="22"/>
        <v>44850</v>
      </c>
    </row>
    <row r="144" spans="2:7" x14ac:dyDescent="0.25">
      <c r="B144" s="1">
        <v>125</v>
      </c>
      <c r="C144" s="2">
        <f t="shared" si="20"/>
        <v>1667.2571567836721</v>
      </c>
      <c r="D144" s="2">
        <f t="shared" si="23"/>
        <v>4101014.5315922769</v>
      </c>
      <c r="F144" s="2">
        <f t="shared" si="21"/>
        <v>203240.53159227764</v>
      </c>
      <c r="G144" s="3">
        <f t="shared" si="22"/>
        <v>44851</v>
      </c>
    </row>
    <row r="145" spans="1:9" x14ac:dyDescent="0.25">
      <c r="B145" s="1">
        <v>126</v>
      </c>
      <c r="C145" s="2">
        <f t="shared" si="20"/>
        <v>1667.9352516706756</v>
      </c>
      <c r="D145" s="2">
        <f t="shared" si="23"/>
        <v>4102682.4668439478</v>
      </c>
      <c r="F145" s="2">
        <f t="shared" si="21"/>
        <v>204908.46684394832</v>
      </c>
      <c r="G145" s="3">
        <f t="shared" si="22"/>
        <v>44852</v>
      </c>
    </row>
    <row r="146" spans="1:9" x14ac:dyDescent="0.25">
      <c r="B146" s="1">
        <v>127</v>
      </c>
      <c r="C146" s="2">
        <f t="shared" si="20"/>
        <v>1668.6136223475739</v>
      </c>
      <c r="D146" s="2">
        <f t="shared" si="23"/>
        <v>4104351.0804662951</v>
      </c>
      <c r="F146" s="2">
        <f t="shared" si="21"/>
        <v>206577.08046629588</v>
      </c>
      <c r="G146" s="3">
        <f t="shared" si="22"/>
        <v>44853</v>
      </c>
    </row>
    <row r="147" spans="1:9" x14ac:dyDescent="0.25">
      <c r="A147" s="34">
        <v>4</v>
      </c>
      <c r="B147" s="34">
        <v>128</v>
      </c>
      <c r="C147" s="2">
        <f t="shared" si="20"/>
        <v>1669.292268926534</v>
      </c>
      <c r="D147" s="52">
        <f t="shared" si="23"/>
        <v>4106020.3727352219</v>
      </c>
      <c r="E147" s="34"/>
      <c r="F147" s="52">
        <f t="shared" si="21"/>
        <v>208246.37273522242</v>
      </c>
      <c r="G147" s="3">
        <f t="shared" si="22"/>
        <v>44854</v>
      </c>
      <c r="I147" s="40">
        <f>F147-F117</f>
        <v>49784.673900863068</v>
      </c>
    </row>
    <row r="148" spans="1:9" x14ac:dyDescent="0.25">
      <c r="B148" s="1">
        <v>129</v>
      </c>
      <c r="C148" s="2">
        <f t="shared" si="20"/>
        <v>1669.9711915197695</v>
      </c>
      <c r="D148" s="2">
        <f t="shared" si="23"/>
        <v>4107690.3439267417</v>
      </c>
      <c r="F148" s="2">
        <f t="shared" si="21"/>
        <v>209916.34392674221</v>
      </c>
      <c r="G148" s="3">
        <f t="shared" si="22"/>
        <v>44855</v>
      </c>
    </row>
    <row r="149" spans="1:9" x14ac:dyDescent="0.25">
      <c r="B149" s="1">
        <v>130</v>
      </c>
      <c r="C149" s="2">
        <f t="shared" si="20"/>
        <v>1670.6503902395382</v>
      </c>
      <c r="D149" s="2">
        <f t="shared" si="23"/>
        <v>4109360.9943169812</v>
      </c>
      <c r="F149" s="2">
        <f t="shared" si="21"/>
        <v>211586.99431698176</v>
      </c>
      <c r="G149" s="3">
        <f t="shared" si="22"/>
        <v>44856</v>
      </c>
    </row>
    <row r="150" spans="1:9" x14ac:dyDescent="0.25">
      <c r="B150" s="1">
        <v>131</v>
      </c>
      <c r="C150" s="2">
        <f t="shared" ref="C150:C213" si="24">$D$8*D149</f>
        <v>1671.3298651981445</v>
      </c>
      <c r="D150" s="2">
        <f t="shared" si="23"/>
        <v>4111032.3241821793</v>
      </c>
      <c r="F150" s="2">
        <f t="shared" ref="F150:F213" si="25">F149+C150</f>
        <v>213258.3241821799</v>
      </c>
      <c r="G150" s="3">
        <f t="shared" ref="G150:G213" si="26">1+G149</f>
        <v>44857</v>
      </c>
    </row>
    <row r="151" spans="1:9" x14ac:dyDescent="0.25">
      <c r="B151" s="1">
        <v>132</v>
      </c>
      <c r="C151" s="2">
        <f t="shared" si="24"/>
        <v>1672.0096165079385</v>
      </c>
      <c r="D151" s="2">
        <f t="shared" si="23"/>
        <v>4112704.3337986874</v>
      </c>
      <c r="F151" s="2">
        <f t="shared" si="25"/>
        <v>214930.33379868785</v>
      </c>
      <c r="G151" s="3">
        <f t="shared" si="26"/>
        <v>44858</v>
      </c>
    </row>
    <row r="152" spans="1:9" x14ac:dyDescent="0.25">
      <c r="B152" s="1">
        <v>133</v>
      </c>
      <c r="C152" s="2">
        <f t="shared" si="24"/>
        <v>1672.6896442813156</v>
      </c>
      <c r="D152" s="2">
        <f t="shared" si="23"/>
        <v>4114377.0234429687</v>
      </c>
      <c r="F152" s="2">
        <f t="shared" si="25"/>
        <v>216603.02344296916</v>
      </c>
      <c r="G152" s="3">
        <f t="shared" si="26"/>
        <v>44859</v>
      </c>
    </row>
    <row r="153" spans="1:9" x14ac:dyDescent="0.25">
      <c r="B153" s="1">
        <v>134</v>
      </c>
      <c r="C153" s="2">
        <f t="shared" si="24"/>
        <v>1673.3699486307173</v>
      </c>
      <c r="D153" s="2">
        <f t="shared" si="23"/>
        <v>4116050.3933915994</v>
      </c>
      <c r="F153" s="2">
        <f t="shared" si="25"/>
        <v>218276.39339159988</v>
      </c>
      <c r="G153" s="3">
        <f t="shared" si="26"/>
        <v>44860</v>
      </c>
    </row>
    <row r="154" spans="1:9" x14ac:dyDescent="0.25">
      <c r="B154" s="1">
        <v>135</v>
      </c>
      <c r="C154" s="2">
        <f t="shared" si="24"/>
        <v>1674.0505296686304</v>
      </c>
      <c r="D154" s="2">
        <f t="shared" ref="D154:D217" si="27">D153+C154</f>
        <v>4117724.443921268</v>
      </c>
      <c r="F154" s="2">
        <f t="shared" si="25"/>
        <v>219950.44392126851</v>
      </c>
      <c r="G154" s="3">
        <f t="shared" si="26"/>
        <v>44861</v>
      </c>
    </row>
    <row r="155" spans="1:9" x14ac:dyDescent="0.25">
      <c r="B155" s="1">
        <v>136</v>
      </c>
      <c r="C155" s="2">
        <f t="shared" si="24"/>
        <v>1674.7313875075874</v>
      </c>
      <c r="D155" s="2">
        <f t="shared" si="27"/>
        <v>4119399.1753087756</v>
      </c>
      <c r="F155" s="2">
        <f t="shared" si="25"/>
        <v>221625.17530877609</v>
      </c>
      <c r="G155" s="3">
        <f t="shared" si="26"/>
        <v>44862</v>
      </c>
    </row>
    <row r="156" spans="1:9" x14ac:dyDescent="0.25">
      <c r="B156" s="1">
        <v>137</v>
      </c>
      <c r="C156" s="2">
        <f t="shared" si="24"/>
        <v>1675.4125222601676</v>
      </c>
      <c r="D156" s="2">
        <f t="shared" si="27"/>
        <v>4121074.5878310357</v>
      </c>
      <c r="F156" s="2">
        <f t="shared" si="25"/>
        <v>223300.58783103625</v>
      </c>
      <c r="G156" s="3">
        <f t="shared" si="26"/>
        <v>44863</v>
      </c>
    </row>
    <row r="157" spans="1:9" x14ac:dyDescent="0.25">
      <c r="B157" s="1">
        <v>138</v>
      </c>
      <c r="C157" s="2">
        <f t="shared" si="24"/>
        <v>1676.0939340389946</v>
      </c>
      <c r="D157" s="2">
        <f t="shared" si="27"/>
        <v>4122750.6817650748</v>
      </c>
      <c r="F157" s="2">
        <f t="shared" si="25"/>
        <v>224976.68176507525</v>
      </c>
      <c r="G157" s="3">
        <f t="shared" si="26"/>
        <v>44864</v>
      </c>
    </row>
    <row r="158" spans="1:9" x14ac:dyDescent="0.25">
      <c r="B158" s="1">
        <v>139</v>
      </c>
      <c r="C158" s="2">
        <f t="shared" si="24"/>
        <v>1676.775622956739</v>
      </c>
      <c r="D158" s="2">
        <f t="shared" si="27"/>
        <v>4124427.4573880318</v>
      </c>
      <c r="F158" s="2">
        <f t="shared" si="25"/>
        <v>226653.45738803199</v>
      </c>
      <c r="G158" s="3">
        <f t="shared" si="26"/>
        <v>44865</v>
      </c>
    </row>
    <row r="159" spans="1:9" x14ac:dyDescent="0.25">
      <c r="B159" s="1">
        <v>140</v>
      </c>
      <c r="C159" s="2">
        <f t="shared" si="24"/>
        <v>1677.4575891261168</v>
      </c>
      <c r="D159" s="2">
        <f t="shared" si="27"/>
        <v>4126104.914977158</v>
      </c>
      <c r="F159" s="2">
        <f t="shared" si="25"/>
        <v>228330.9149771581</v>
      </c>
      <c r="G159" s="3">
        <f t="shared" si="26"/>
        <v>44866</v>
      </c>
    </row>
    <row r="160" spans="1:9" x14ac:dyDescent="0.25">
      <c r="B160" s="1">
        <v>141</v>
      </c>
      <c r="C160" s="2">
        <f t="shared" si="24"/>
        <v>1678.1398326598892</v>
      </c>
      <c r="D160" s="2">
        <f t="shared" si="27"/>
        <v>4127783.054809818</v>
      </c>
      <c r="F160" s="2">
        <f t="shared" si="25"/>
        <v>230009.05480981799</v>
      </c>
      <c r="G160" s="3">
        <f t="shared" si="26"/>
        <v>44867</v>
      </c>
    </row>
    <row r="161" spans="2:7" x14ac:dyDescent="0.25">
      <c r="B161" s="1">
        <v>142</v>
      </c>
      <c r="C161" s="2">
        <f t="shared" si="24"/>
        <v>1678.8223536708645</v>
      </c>
      <c r="D161" s="2">
        <f t="shared" si="27"/>
        <v>4129461.8771634889</v>
      </c>
      <c r="F161" s="2">
        <f t="shared" si="25"/>
        <v>231687.87716348885</v>
      </c>
      <c r="G161" s="3">
        <f t="shared" si="26"/>
        <v>44868</v>
      </c>
    </row>
    <row r="162" spans="2:7" x14ac:dyDescent="0.25">
      <c r="B162" s="1">
        <v>143</v>
      </c>
      <c r="C162" s="2">
        <f t="shared" si="24"/>
        <v>1679.5051522718959</v>
      </c>
      <c r="D162" s="2">
        <f t="shared" si="27"/>
        <v>4131141.3823157609</v>
      </c>
      <c r="F162" s="2">
        <f t="shared" si="25"/>
        <v>233367.38231576074</v>
      </c>
      <c r="G162" s="3">
        <f t="shared" si="26"/>
        <v>44869</v>
      </c>
    </row>
    <row r="163" spans="2:7" x14ac:dyDescent="0.25">
      <c r="B163" s="1">
        <v>144</v>
      </c>
      <c r="C163" s="2">
        <f t="shared" si="24"/>
        <v>1680.1882285758827</v>
      </c>
      <c r="D163" s="2">
        <f t="shared" si="27"/>
        <v>4132821.5705443369</v>
      </c>
      <c r="F163" s="2">
        <f t="shared" si="25"/>
        <v>235047.57054433663</v>
      </c>
      <c r="G163" s="3">
        <f t="shared" si="26"/>
        <v>44870</v>
      </c>
    </row>
    <row r="164" spans="2:7" x14ac:dyDescent="0.25">
      <c r="B164" s="1">
        <v>145</v>
      </c>
      <c r="C164" s="2">
        <f t="shared" si="24"/>
        <v>1680.8715826957707</v>
      </c>
      <c r="D164" s="2">
        <f t="shared" si="27"/>
        <v>4134502.4421270327</v>
      </c>
      <c r="F164" s="2">
        <f t="shared" si="25"/>
        <v>236728.44212703241</v>
      </c>
      <c r="G164" s="3">
        <f t="shared" si="26"/>
        <v>44871</v>
      </c>
    </row>
    <row r="165" spans="2:7" x14ac:dyDescent="0.25">
      <c r="B165" s="1">
        <v>146</v>
      </c>
      <c r="C165" s="2">
        <f t="shared" si="24"/>
        <v>1681.555214744551</v>
      </c>
      <c r="D165" s="2">
        <f t="shared" si="27"/>
        <v>4136183.9973417772</v>
      </c>
      <c r="F165" s="2">
        <f t="shared" si="25"/>
        <v>238409.99734177697</v>
      </c>
      <c r="G165" s="3">
        <f t="shared" si="26"/>
        <v>44872</v>
      </c>
    </row>
    <row r="166" spans="2:7" x14ac:dyDescent="0.25">
      <c r="B166" s="1">
        <v>147</v>
      </c>
      <c r="C166" s="2">
        <f t="shared" si="24"/>
        <v>1682.2391248352606</v>
      </c>
      <c r="D166" s="2">
        <f t="shared" si="27"/>
        <v>4137866.2364666127</v>
      </c>
      <c r="F166" s="2">
        <f t="shared" si="25"/>
        <v>240092.23646661223</v>
      </c>
      <c r="G166" s="3">
        <f t="shared" si="26"/>
        <v>44873</v>
      </c>
    </row>
    <row r="167" spans="2:7" x14ac:dyDescent="0.25">
      <c r="B167" s="1">
        <v>148</v>
      </c>
      <c r="C167" s="2">
        <f t="shared" si="24"/>
        <v>1682.9233130809832</v>
      </c>
      <c r="D167" s="2">
        <f t="shared" si="27"/>
        <v>4139549.1597796935</v>
      </c>
      <c r="F167" s="2">
        <f t="shared" si="25"/>
        <v>241775.1597796932</v>
      </c>
      <c r="G167" s="3">
        <f t="shared" si="26"/>
        <v>44874</v>
      </c>
    </row>
    <row r="168" spans="2:7" x14ac:dyDescent="0.25">
      <c r="B168" s="1">
        <v>149</v>
      </c>
      <c r="C168" s="2">
        <f t="shared" si="24"/>
        <v>1683.6077795948474</v>
      </c>
      <c r="D168" s="2">
        <f t="shared" si="27"/>
        <v>4141232.7675592885</v>
      </c>
      <c r="F168" s="2">
        <f t="shared" si="25"/>
        <v>243458.76755928804</v>
      </c>
      <c r="G168" s="3">
        <f t="shared" si="26"/>
        <v>44875</v>
      </c>
    </row>
    <row r="169" spans="2:7" x14ac:dyDescent="0.25">
      <c r="B169" s="1">
        <v>150</v>
      </c>
      <c r="C169" s="2">
        <f t="shared" si="24"/>
        <v>1684.2925244900291</v>
      </c>
      <c r="D169" s="2">
        <f t="shared" si="27"/>
        <v>4142917.0600837786</v>
      </c>
      <c r="F169" s="2">
        <f t="shared" si="25"/>
        <v>245143.06008377808</v>
      </c>
      <c r="G169" s="3">
        <f t="shared" si="26"/>
        <v>44876</v>
      </c>
    </row>
    <row r="170" spans="2:7" x14ac:dyDescent="0.25">
      <c r="B170" s="1">
        <v>151</v>
      </c>
      <c r="C170" s="2">
        <f t="shared" si="24"/>
        <v>1684.9775478797492</v>
      </c>
      <c r="D170" s="2">
        <f t="shared" si="27"/>
        <v>4144602.0376316584</v>
      </c>
      <c r="F170" s="2">
        <f t="shared" si="25"/>
        <v>246828.03763165782</v>
      </c>
      <c r="G170" s="3">
        <f t="shared" si="26"/>
        <v>44877</v>
      </c>
    </row>
    <row r="171" spans="2:7" x14ac:dyDescent="0.25">
      <c r="B171" s="1">
        <v>152</v>
      </c>
      <c r="C171" s="2">
        <f t="shared" si="24"/>
        <v>1685.662849877275</v>
      </c>
      <c r="D171" s="2">
        <f t="shared" si="27"/>
        <v>4146287.7004815359</v>
      </c>
      <c r="F171" s="2">
        <f t="shared" si="25"/>
        <v>248513.70048153508</v>
      </c>
      <c r="G171" s="3">
        <f t="shared" si="26"/>
        <v>44878</v>
      </c>
    </row>
    <row r="172" spans="2:7" x14ac:dyDescent="0.25">
      <c r="B172" s="1">
        <v>153</v>
      </c>
      <c r="C172" s="2">
        <f t="shared" si="24"/>
        <v>1686.3484305959198</v>
      </c>
      <c r="D172" s="2">
        <f t="shared" si="27"/>
        <v>4147974.0489121317</v>
      </c>
      <c r="F172" s="2">
        <f t="shared" si="25"/>
        <v>250200.04891213099</v>
      </c>
      <c r="G172" s="3">
        <f t="shared" si="26"/>
        <v>44879</v>
      </c>
    </row>
    <row r="173" spans="2:7" x14ac:dyDescent="0.25">
      <c r="B173" s="1">
        <v>154</v>
      </c>
      <c r="C173" s="2">
        <f t="shared" si="24"/>
        <v>1687.0342901490433</v>
      </c>
      <c r="D173" s="2">
        <f t="shared" si="27"/>
        <v>4149661.0832022806</v>
      </c>
      <c r="F173" s="2">
        <f t="shared" si="25"/>
        <v>251887.08320228005</v>
      </c>
      <c r="G173" s="3">
        <f t="shared" si="26"/>
        <v>44880</v>
      </c>
    </row>
    <row r="174" spans="2:7" x14ac:dyDescent="0.25">
      <c r="B174" s="1">
        <v>155</v>
      </c>
      <c r="C174" s="2">
        <f t="shared" si="24"/>
        <v>1687.7204286500507</v>
      </c>
      <c r="D174" s="2">
        <f t="shared" si="27"/>
        <v>4151348.8036309308</v>
      </c>
      <c r="F174" s="2">
        <f t="shared" si="25"/>
        <v>253574.80363093011</v>
      </c>
      <c r="G174" s="3">
        <f t="shared" si="26"/>
        <v>44881</v>
      </c>
    </row>
    <row r="175" spans="2:7" x14ac:dyDescent="0.25">
      <c r="B175" s="1">
        <v>156</v>
      </c>
      <c r="C175" s="2">
        <f t="shared" si="24"/>
        <v>1688.4068462123942</v>
      </c>
      <c r="D175" s="2">
        <f t="shared" si="27"/>
        <v>4153037.2104771431</v>
      </c>
      <c r="F175" s="2">
        <f t="shared" si="25"/>
        <v>255263.21047714251</v>
      </c>
      <c r="G175" s="3">
        <f t="shared" si="26"/>
        <v>44882</v>
      </c>
    </row>
    <row r="176" spans="2:7" x14ac:dyDescent="0.25">
      <c r="B176" s="1">
        <v>157</v>
      </c>
      <c r="C176" s="2">
        <f t="shared" si="24"/>
        <v>1689.093542949571</v>
      </c>
      <c r="D176" s="2">
        <f t="shared" si="27"/>
        <v>4154726.3040200928</v>
      </c>
      <c r="F176" s="2">
        <f t="shared" si="25"/>
        <v>256952.30402009207</v>
      </c>
      <c r="G176" s="3">
        <f t="shared" si="26"/>
        <v>44883</v>
      </c>
    </row>
    <row r="177" spans="1:9" x14ac:dyDescent="0.25">
      <c r="B177" s="1">
        <v>158</v>
      </c>
      <c r="C177" s="2">
        <f t="shared" si="24"/>
        <v>1689.7805189751257</v>
      </c>
      <c r="D177" s="2">
        <f t="shared" si="27"/>
        <v>4156416.0845390679</v>
      </c>
      <c r="F177" s="2">
        <f t="shared" si="25"/>
        <v>258642.0845390672</v>
      </c>
      <c r="G177" s="3">
        <f t="shared" si="26"/>
        <v>44884</v>
      </c>
    </row>
    <row r="178" spans="1:9" x14ac:dyDescent="0.25">
      <c r="A178" s="33">
        <v>5</v>
      </c>
      <c r="B178" s="33">
        <v>159</v>
      </c>
      <c r="C178" s="2">
        <f t="shared" si="24"/>
        <v>1690.467774402648</v>
      </c>
      <c r="D178" s="55">
        <f t="shared" si="27"/>
        <v>4158106.5523134707</v>
      </c>
      <c r="E178" s="33"/>
      <c r="F178" s="55">
        <f t="shared" si="25"/>
        <v>260332.55231346985</v>
      </c>
      <c r="G178" s="3">
        <f t="shared" si="26"/>
        <v>44885</v>
      </c>
      <c r="I178" s="40">
        <f>F178-F147</f>
        <v>52086.179578247422</v>
      </c>
    </row>
    <row r="179" spans="1:9" x14ac:dyDescent="0.25">
      <c r="B179" s="1">
        <v>160</v>
      </c>
      <c r="C179" s="2">
        <f t="shared" si="24"/>
        <v>1691.1553093457746</v>
      </c>
      <c r="D179" s="2">
        <f t="shared" si="27"/>
        <v>4159797.7076228163</v>
      </c>
      <c r="F179" s="2">
        <f t="shared" si="25"/>
        <v>262023.70762281562</v>
      </c>
      <c r="G179" s="3">
        <f t="shared" si="26"/>
        <v>44886</v>
      </c>
    </row>
    <row r="180" spans="1:9" x14ac:dyDescent="0.25">
      <c r="B180" s="1">
        <v>161</v>
      </c>
      <c r="C180" s="2">
        <f t="shared" si="24"/>
        <v>1691.8431239181878</v>
      </c>
      <c r="D180" s="2">
        <f t="shared" si="27"/>
        <v>4161489.5507467347</v>
      </c>
      <c r="F180" s="2">
        <f t="shared" si="25"/>
        <v>263715.55074673379</v>
      </c>
      <c r="G180" s="3">
        <f t="shared" si="26"/>
        <v>44887</v>
      </c>
    </row>
    <row r="181" spans="1:9" x14ac:dyDescent="0.25">
      <c r="B181" s="1">
        <v>162</v>
      </c>
      <c r="C181" s="2">
        <f t="shared" si="24"/>
        <v>1692.5312182336168</v>
      </c>
      <c r="D181" s="2">
        <f t="shared" si="27"/>
        <v>4163182.0819649682</v>
      </c>
      <c r="F181" s="2">
        <f t="shared" si="25"/>
        <v>265408.08196496742</v>
      </c>
      <c r="G181" s="3">
        <f t="shared" si="26"/>
        <v>44888</v>
      </c>
    </row>
    <row r="182" spans="1:9" x14ac:dyDescent="0.25">
      <c r="B182" s="1">
        <v>163</v>
      </c>
      <c r="C182" s="2">
        <f t="shared" si="24"/>
        <v>1693.2195924058362</v>
      </c>
      <c r="D182" s="2">
        <f t="shared" si="27"/>
        <v>4164875.3015573742</v>
      </c>
      <c r="F182" s="2">
        <f t="shared" si="25"/>
        <v>267101.30155737326</v>
      </c>
      <c r="G182" s="3">
        <f t="shared" si="26"/>
        <v>44889</v>
      </c>
    </row>
    <row r="183" spans="1:9" x14ac:dyDescent="0.25">
      <c r="B183" s="1">
        <v>164</v>
      </c>
      <c r="C183" s="2">
        <f t="shared" si="24"/>
        <v>1693.9082465486679</v>
      </c>
      <c r="D183" s="2">
        <f t="shared" si="27"/>
        <v>4166569.209803923</v>
      </c>
      <c r="F183" s="2">
        <f t="shared" si="25"/>
        <v>268795.20980392193</v>
      </c>
      <c r="G183" s="3">
        <f t="shared" si="26"/>
        <v>44890</v>
      </c>
    </row>
    <row r="184" spans="1:9" x14ac:dyDescent="0.25">
      <c r="B184" s="1">
        <v>165</v>
      </c>
      <c r="C184" s="2">
        <f t="shared" si="24"/>
        <v>1694.597180775979</v>
      </c>
      <c r="D184" s="2">
        <f t="shared" si="27"/>
        <v>4168263.8069846989</v>
      </c>
      <c r="F184" s="2">
        <f t="shared" si="25"/>
        <v>270489.80698469793</v>
      </c>
      <c r="G184" s="3">
        <f t="shared" si="26"/>
        <v>44891</v>
      </c>
    </row>
    <row r="185" spans="1:9" x14ac:dyDescent="0.25">
      <c r="B185" s="1">
        <v>166</v>
      </c>
      <c r="C185" s="2">
        <f t="shared" si="24"/>
        <v>1695.2863952016837</v>
      </c>
      <c r="D185" s="2">
        <f t="shared" si="27"/>
        <v>4169959.0933799003</v>
      </c>
      <c r="F185" s="2">
        <f t="shared" si="25"/>
        <v>272185.09337989963</v>
      </c>
      <c r="G185" s="3">
        <f t="shared" si="26"/>
        <v>44892</v>
      </c>
    </row>
    <row r="186" spans="1:9" x14ac:dyDescent="0.25">
      <c r="B186" s="1">
        <v>167</v>
      </c>
      <c r="C186" s="2">
        <f t="shared" si="24"/>
        <v>1695.975889939742</v>
      </c>
      <c r="D186" s="2">
        <f t="shared" si="27"/>
        <v>4171655.0692698401</v>
      </c>
      <c r="F186" s="2">
        <f t="shared" si="25"/>
        <v>273881.06926983938</v>
      </c>
      <c r="G186" s="3">
        <f t="shared" si="26"/>
        <v>44893</v>
      </c>
    </row>
    <row r="187" spans="1:9" x14ac:dyDescent="0.25">
      <c r="B187" s="1">
        <v>168</v>
      </c>
      <c r="C187" s="2">
        <f t="shared" si="24"/>
        <v>1696.6656651041612</v>
      </c>
      <c r="D187" s="2">
        <f t="shared" si="27"/>
        <v>4173351.7349349442</v>
      </c>
      <c r="F187" s="2">
        <f t="shared" si="25"/>
        <v>275577.73493494355</v>
      </c>
      <c r="G187" s="3">
        <f t="shared" si="26"/>
        <v>44894</v>
      </c>
    </row>
    <row r="188" spans="1:9" x14ac:dyDescent="0.25">
      <c r="B188" s="1">
        <v>169</v>
      </c>
      <c r="C188" s="2">
        <f t="shared" si="24"/>
        <v>1697.3557208089937</v>
      </c>
      <c r="D188" s="2">
        <f t="shared" si="27"/>
        <v>4175049.0906557534</v>
      </c>
      <c r="F188" s="2">
        <f t="shared" si="25"/>
        <v>277275.09065575257</v>
      </c>
      <c r="G188" s="3">
        <f t="shared" si="26"/>
        <v>44895</v>
      </c>
    </row>
    <row r="189" spans="1:9" x14ac:dyDescent="0.25">
      <c r="B189" s="1">
        <v>170</v>
      </c>
      <c r="C189" s="2">
        <f t="shared" si="24"/>
        <v>1698.0460571683393</v>
      </c>
      <c r="D189" s="2">
        <f t="shared" si="27"/>
        <v>4176747.1367129218</v>
      </c>
      <c r="F189" s="2">
        <f t="shared" si="25"/>
        <v>278973.13671292091</v>
      </c>
      <c r="G189" s="3">
        <f t="shared" si="26"/>
        <v>44896</v>
      </c>
    </row>
    <row r="190" spans="1:9" x14ac:dyDescent="0.25">
      <c r="B190" s="1">
        <v>171</v>
      </c>
      <c r="C190" s="2">
        <f t="shared" si="24"/>
        <v>1698.7366742963434</v>
      </c>
      <c r="D190" s="2">
        <f t="shared" si="27"/>
        <v>4178445.873387218</v>
      </c>
      <c r="F190" s="2">
        <f t="shared" si="25"/>
        <v>280671.87338721723</v>
      </c>
      <c r="G190" s="3">
        <f t="shared" si="26"/>
        <v>44897</v>
      </c>
    </row>
    <row r="191" spans="1:9" x14ac:dyDescent="0.25">
      <c r="B191" s="1">
        <v>172</v>
      </c>
      <c r="C191" s="2">
        <f t="shared" si="24"/>
        <v>1699.4275723071985</v>
      </c>
      <c r="D191" s="2">
        <f t="shared" si="27"/>
        <v>4180145.3009595252</v>
      </c>
      <c r="F191" s="2">
        <f t="shared" si="25"/>
        <v>282371.30095952441</v>
      </c>
      <c r="G191" s="3">
        <f t="shared" si="26"/>
        <v>44898</v>
      </c>
    </row>
    <row r="192" spans="1:9" x14ac:dyDescent="0.25">
      <c r="B192" s="1">
        <v>173</v>
      </c>
      <c r="C192" s="2">
        <f t="shared" si="24"/>
        <v>1700.1187513151431</v>
      </c>
      <c r="D192" s="2">
        <f t="shared" si="27"/>
        <v>4181845.4197108401</v>
      </c>
      <c r="F192" s="2">
        <f t="shared" si="25"/>
        <v>284071.41971083957</v>
      </c>
      <c r="G192" s="3">
        <f t="shared" si="26"/>
        <v>44899</v>
      </c>
    </row>
    <row r="193" spans="1:9" x14ac:dyDescent="0.25">
      <c r="B193" s="1">
        <v>174</v>
      </c>
      <c r="C193" s="2">
        <f t="shared" si="24"/>
        <v>1700.8102114344622</v>
      </c>
      <c r="D193" s="2">
        <f t="shared" si="27"/>
        <v>4183546.2299222746</v>
      </c>
      <c r="F193" s="2">
        <f t="shared" si="25"/>
        <v>285772.22992227401</v>
      </c>
      <c r="G193" s="3">
        <f t="shared" si="26"/>
        <v>44900</v>
      </c>
    </row>
    <row r="194" spans="1:9" x14ac:dyDescent="0.25">
      <c r="B194" s="1">
        <v>175</v>
      </c>
      <c r="C194" s="2">
        <f t="shared" si="24"/>
        <v>1701.5019527794877</v>
      </c>
      <c r="D194" s="2">
        <f t="shared" si="27"/>
        <v>4185247.7318750541</v>
      </c>
      <c r="F194" s="2">
        <f t="shared" si="25"/>
        <v>287473.73187505349</v>
      </c>
      <c r="G194" s="3">
        <f t="shared" si="26"/>
        <v>44901</v>
      </c>
    </row>
    <row r="195" spans="1:9" x14ac:dyDescent="0.25">
      <c r="B195" s="1">
        <v>176</v>
      </c>
      <c r="C195" s="2">
        <f t="shared" si="24"/>
        <v>1702.1939754645978</v>
      </c>
      <c r="D195" s="2">
        <f t="shared" si="27"/>
        <v>4186949.9258505185</v>
      </c>
      <c r="F195" s="2">
        <f t="shared" si="25"/>
        <v>289175.92585051811</v>
      </c>
      <c r="G195" s="3">
        <f t="shared" si="26"/>
        <v>44902</v>
      </c>
    </row>
    <row r="196" spans="1:9" x14ac:dyDescent="0.25">
      <c r="B196" s="1">
        <v>177</v>
      </c>
      <c r="C196" s="2">
        <f t="shared" si="24"/>
        <v>1702.8862796042165</v>
      </c>
      <c r="D196" s="2">
        <f t="shared" si="27"/>
        <v>4188652.8121301229</v>
      </c>
      <c r="F196" s="2">
        <f t="shared" si="25"/>
        <v>290878.81213012233</v>
      </c>
      <c r="G196" s="3">
        <f t="shared" si="26"/>
        <v>44903</v>
      </c>
    </row>
    <row r="197" spans="1:9" x14ac:dyDescent="0.25">
      <c r="B197" s="1">
        <v>178</v>
      </c>
      <c r="C197" s="2">
        <f t="shared" si="24"/>
        <v>1703.5788653128159</v>
      </c>
      <c r="D197" s="2">
        <f t="shared" si="27"/>
        <v>4190356.3909954359</v>
      </c>
      <c r="F197" s="2">
        <f t="shared" si="25"/>
        <v>292582.39099543513</v>
      </c>
      <c r="G197" s="3">
        <f t="shared" si="26"/>
        <v>44904</v>
      </c>
    </row>
    <row r="198" spans="1:9" x14ac:dyDescent="0.25">
      <c r="B198" s="1">
        <v>179</v>
      </c>
      <c r="C198" s="2">
        <f t="shared" si="24"/>
        <v>1704.2717327049129</v>
      </c>
      <c r="D198" s="2">
        <f t="shared" si="27"/>
        <v>4192060.6627281406</v>
      </c>
      <c r="F198" s="2">
        <f t="shared" si="25"/>
        <v>294286.66272814001</v>
      </c>
      <c r="G198" s="3">
        <f t="shared" si="26"/>
        <v>44905</v>
      </c>
    </row>
    <row r="199" spans="1:9" x14ac:dyDescent="0.25">
      <c r="B199" s="1">
        <v>180</v>
      </c>
      <c r="C199" s="2">
        <f t="shared" si="24"/>
        <v>1704.964881895072</v>
      </c>
      <c r="D199" s="2">
        <f t="shared" si="27"/>
        <v>4193765.6276100357</v>
      </c>
      <c r="F199" s="2">
        <f t="shared" si="25"/>
        <v>295991.62761003507</v>
      </c>
      <c r="G199" s="3">
        <f t="shared" si="26"/>
        <v>44906</v>
      </c>
    </row>
    <row r="200" spans="1:9" x14ac:dyDescent="0.25">
      <c r="B200" s="1">
        <v>181</v>
      </c>
      <c r="C200" s="2">
        <f t="shared" si="24"/>
        <v>1705.6583129979044</v>
      </c>
      <c r="D200" s="2">
        <f t="shared" si="27"/>
        <v>4195471.285923034</v>
      </c>
      <c r="F200" s="2">
        <f t="shared" si="25"/>
        <v>297697.28592303296</v>
      </c>
      <c r="G200" s="3">
        <f t="shared" si="26"/>
        <v>44907</v>
      </c>
    </row>
    <row r="201" spans="1:9" x14ac:dyDescent="0.25">
      <c r="B201" s="1">
        <v>182</v>
      </c>
      <c r="C201" s="2">
        <f t="shared" si="24"/>
        <v>1706.3520261280673</v>
      </c>
      <c r="D201" s="2">
        <f t="shared" si="27"/>
        <v>4197177.6379491622</v>
      </c>
      <c r="F201" s="2">
        <f t="shared" si="25"/>
        <v>299403.63794916106</v>
      </c>
      <c r="G201" s="3">
        <f t="shared" si="26"/>
        <v>44908</v>
      </c>
    </row>
    <row r="202" spans="1:9" x14ac:dyDescent="0.25">
      <c r="B202" s="1">
        <v>183</v>
      </c>
      <c r="C202" s="2">
        <f t="shared" si="24"/>
        <v>1707.0460214002651</v>
      </c>
      <c r="D202" s="2">
        <f t="shared" si="27"/>
        <v>4198884.6839705622</v>
      </c>
      <c r="F202" s="2">
        <f t="shared" si="25"/>
        <v>301110.68397056131</v>
      </c>
      <c r="G202" s="3">
        <f t="shared" si="26"/>
        <v>44909</v>
      </c>
    </row>
    <row r="203" spans="1:9" x14ac:dyDescent="0.25">
      <c r="B203" s="1">
        <v>184</v>
      </c>
      <c r="C203" s="2">
        <f t="shared" si="24"/>
        <v>1707.740298929248</v>
      </c>
      <c r="D203" s="2">
        <f t="shared" si="27"/>
        <v>4200592.4242694918</v>
      </c>
      <c r="F203" s="2">
        <f t="shared" si="25"/>
        <v>302818.42426949058</v>
      </c>
      <c r="G203" s="3">
        <f t="shared" si="26"/>
        <v>44910</v>
      </c>
    </row>
    <row r="204" spans="1:9" x14ac:dyDescent="0.25">
      <c r="B204" s="1">
        <v>185</v>
      </c>
      <c r="C204" s="2">
        <f t="shared" si="24"/>
        <v>1708.4348588298142</v>
      </c>
      <c r="D204" s="2">
        <f t="shared" si="27"/>
        <v>4202300.8591283215</v>
      </c>
      <c r="F204" s="2">
        <f t="shared" si="25"/>
        <v>304526.85912832042</v>
      </c>
      <c r="G204" s="3">
        <f t="shared" si="26"/>
        <v>44911</v>
      </c>
    </row>
    <row r="205" spans="1:9" x14ac:dyDescent="0.25">
      <c r="B205" s="1">
        <v>186</v>
      </c>
      <c r="C205" s="2">
        <f t="shared" si="24"/>
        <v>1709.1297012168075</v>
      </c>
      <c r="D205" s="2">
        <f t="shared" si="27"/>
        <v>4204009.9888295382</v>
      </c>
      <c r="F205" s="2">
        <f t="shared" si="25"/>
        <v>306235.98882953724</v>
      </c>
      <c r="G205" s="3">
        <f t="shared" si="26"/>
        <v>44912</v>
      </c>
    </row>
    <row r="206" spans="1:9" x14ac:dyDescent="0.25">
      <c r="B206" s="1">
        <v>187</v>
      </c>
      <c r="C206" s="2">
        <f t="shared" si="24"/>
        <v>1709.8248262051184</v>
      </c>
      <c r="D206" s="2">
        <f t="shared" si="27"/>
        <v>4205719.8136557434</v>
      </c>
      <c r="F206" s="2">
        <f t="shared" si="25"/>
        <v>307945.81365574233</v>
      </c>
      <c r="G206" s="3">
        <f t="shared" si="26"/>
        <v>44913</v>
      </c>
    </row>
    <row r="207" spans="1:9" x14ac:dyDescent="0.25">
      <c r="B207" s="1">
        <v>188</v>
      </c>
      <c r="C207" s="2">
        <f t="shared" si="24"/>
        <v>1710.5202339096852</v>
      </c>
      <c r="D207" s="2">
        <f t="shared" si="27"/>
        <v>4207430.333889653</v>
      </c>
      <c r="F207" s="2">
        <f t="shared" si="25"/>
        <v>309656.33388965199</v>
      </c>
      <c r="G207" s="3">
        <f t="shared" si="26"/>
        <v>44914</v>
      </c>
    </row>
    <row r="208" spans="1:9" x14ac:dyDescent="0.25">
      <c r="A208" s="33">
        <v>6</v>
      </c>
      <c r="B208" s="33">
        <v>189</v>
      </c>
      <c r="C208" s="2">
        <f t="shared" si="24"/>
        <v>1711.2159244454917</v>
      </c>
      <c r="D208" s="55">
        <f t="shared" si="27"/>
        <v>4209141.5498140985</v>
      </c>
      <c r="E208" s="33"/>
      <c r="F208" s="55">
        <f t="shared" si="25"/>
        <v>311367.54981409747</v>
      </c>
      <c r="G208" s="3">
        <f t="shared" si="26"/>
        <v>44915</v>
      </c>
      <c r="I208" s="40">
        <f>F208-F178</f>
        <v>51034.997500627622</v>
      </c>
    </row>
    <row r="209" spans="2:7" x14ac:dyDescent="0.25">
      <c r="B209" s="1">
        <v>190</v>
      </c>
      <c r="C209" s="2">
        <f t="shared" si="24"/>
        <v>1711.9118979275693</v>
      </c>
      <c r="D209" s="2">
        <f t="shared" si="27"/>
        <v>4210853.461712026</v>
      </c>
      <c r="F209" s="2">
        <f t="shared" si="25"/>
        <v>313079.46171202505</v>
      </c>
      <c r="G209" s="3">
        <f t="shared" si="26"/>
        <v>44916</v>
      </c>
    </row>
    <row r="210" spans="2:7" x14ac:dyDescent="0.25">
      <c r="B210" s="1">
        <v>191</v>
      </c>
      <c r="C210" s="2">
        <f t="shared" si="24"/>
        <v>1712.6081544709957</v>
      </c>
      <c r="D210" s="2">
        <f t="shared" si="27"/>
        <v>4212566.0698664971</v>
      </c>
      <c r="F210" s="2">
        <f t="shared" si="25"/>
        <v>314792.06986649602</v>
      </c>
      <c r="G210" s="3">
        <f t="shared" si="26"/>
        <v>44917</v>
      </c>
    </row>
    <row r="211" spans="2:7" x14ac:dyDescent="0.25">
      <c r="B211" s="1">
        <v>192</v>
      </c>
      <c r="C211" s="2">
        <f t="shared" si="24"/>
        <v>1713.3046941908956</v>
      </c>
      <c r="D211" s="2">
        <f t="shared" si="27"/>
        <v>4214279.3745606877</v>
      </c>
      <c r="F211" s="2">
        <f t="shared" si="25"/>
        <v>316505.37456068693</v>
      </c>
      <c r="G211" s="3">
        <f t="shared" si="26"/>
        <v>44918</v>
      </c>
    </row>
    <row r="212" spans="2:7" x14ac:dyDescent="0.25">
      <c r="B212" s="1">
        <v>193</v>
      </c>
      <c r="C212" s="2">
        <f t="shared" si="24"/>
        <v>1714.0015172024405</v>
      </c>
      <c r="D212" s="2">
        <f t="shared" si="27"/>
        <v>4215993.3760778904</v>
      </c>
      <c r="F212" s="2">
        <f t="shared" si="25"/>
        <v>318219.37607788935</v>
      </c>
      <c r="G212" s="3">
        <f t="shared" si="26"/>
        <v>44919</v>
      </c>
    </row>
    <row r="213" spans="2:7" x14ac:dyDescent="0.25">
      <c r="B213" s="1">
        <v>194</v>
      </c>
      <c r="C213" s="2">
        <f t="shared" si="24"/>
        <v>1714.6986236208488</v>
      </c>
      <c r="D213" s="2">
        <f t="shared" si="27"/>
        <v>4217708.0747015113</v>
      </c>
      <c r="F213" s="2">
        <f t="shared" si="25"/>
        <v>319934.0747015102</v>
      </c>
      <c r="G213" s="3">
        <f t="shared" si="26"/>
        <v>44920</v>
      </c>
    </row>
    <row r="214" spans="2:7" x14ac:dyDescent="0.25">
      <c r="B214" s="1">
        <v>195</v>
      </c>
      <c r="C214" s="2">
        <f t="shared" ref="C214:C277" si="28">$D$8*D213</f>
        <v>1715.3960135613859</v>
      </c>
      <c r="D214" s="2">
        <f t="shared" si="27"/>
        <v>4219423.4707150729</v>
      </c>
      <c r="F214" s="2">
        <f t="shared" ref="F214:F277" si="29">F213+C214</f>
        <v>321649.4707150716</v>
      </c>
      <c r="G214" s="3">
        <f t="shared" ref="G214:G277" si="30">1+G213</f>
        <v>44921</v>
      </c>
    </row>
    <row r="215" spans="2:7" x14ac:dyDescent="0.25">
      <c r="B215" s="1">
        <v>196</v>
      </c>
      <c r="C215" s="2">
        <f t="shared" si="28"/>
        <v>1716.0936871393637</v>
      </c>
      <c r="D215" s="2">
        <f t="shared" si="27"/>
        <v>4221139.5644022124</v>
      </c>
      <c r="F215" s="2">
        <f t="shared" si="29"/>
        <v>323365.56440221093</v>
      </c>
      <c r="G215" s="3">
        <f t="shared" si="30"/>
        <v>44922</v>
      </c>
    </row>
    <row r="216" spans="2:7" x14ac:dyDescent="0.25">
      <c r="B216" s="1">
        <v>197</v>
      </c>
      <c r="C216" s="2">
        <f t="shared" si="28"/>
        <v>1716.7916444701411</v>
      </c>
      <c r="D216" s="2">
        <f t="shared" si="27"/>
        <v>4222856.3560466822</v>
      </c>
      <c r="F216" s="2">
        <f t="shared" si="29"/>
        <v>325082.35604668106</v>
      </c>
      <c r="G216" s="3">
        <f t="shared" si="30"/>
        <v>44923</v>
      </c>
    </row>
    <row r="217" spans="2:7" x14ac:dyDescent="0.25">
      <c r="B217" s="1">
        <v>198</v>
      </c>
      <c r="C217" s="2">
        <f t="shared" si="28"/>
        <v>1717.4898856691239</v>
      </c>
      <c r="D217" s="2">
        <f t="shared" si="27"/>
        <v>4224573.8459323514</v>
      </c>
      <c r="F217" s="2">
        <f t="shared" si="29"/>
        <v>326799.8459323502</v>
      </c>
      <c r="G217" s="3">
        <f t="shared" si="30"/>
        <v>44924</v>
      </c>
    </row>
    <row r="218" spans="2:7" x14ac:dyDescent="0.25">
      <c r="B218" s="1">
        <v>199</v>
      </c>
      <c r="C218" s="2">
        <f t="shared" si="28"/>
        <v>1718.1884108517652</v>
      </c>
      <c r="D218" s="2">
        <f t="shared" ref="D218:D281" si="31">D217+C218</f>
        <v>4226292.0343432035</v>
      </c>
      <c r="F218" s="2">
        <f t="shared" si="29"/>
        <v>328518.03434320196</v>
      </c>
      <c r="G218" s="3">
        <f t="shared" si="30"/>
        <v>44925</v>
      </c>
    </row>
    <row r="219" spans="2:7" x14ac:dyDescent="0.25">
      <c r="B219" s="1">
        <v>200</v>
      </c>
      <c r="C219" s="2">
        <f t="shared" si="28"/>
        <v>1718.8872201335651</v>
      </c>
      <c r="D219" s="2">
        <f t="shared" si="31"/>
        <v>4228010.9215633376</v>
      </c>
      <c r="F219" s="2">
        <f t="shared" si="29"/>
        <v>330236.92156333552</v>
      </c>
      <c r="G219" s="3">
        <f t="shared" si="30"/>
        <v>44926</v>
      </c>
    </row>
    <row r="220" spans="2:7" x14ac:dyDescent="0.25">
      <c r="B220" s="1">
        <v>201</v>
      </c>
      <c r="C220" s="2">
        <f t="shared" si="28"/>
        <v>1719.5863136300698</v>
      </c>
      <c r="D220" s="2">
        <f t="shared" si="31"/>
        <v>4229730.507876968</v>
      </c>
      <c r="F220" s="2">
        <f t="shared" si="29"/>
        <v>331956.50787696557</v>
      </c>
      <c r="G220" s="3">
        <f t="shared" si="30"/>
        <v>44927</v>
      </c>
    </row>
    <row r="221" spans="2:7" x14ac:dyDescent="0.25">
      <c r="B221" s="1">
        <v>202</v>
      </c>
      <c r="C221" s="2">
        <f t="shared" si="28"/>
        <v>1720.2856914568733</v>
      </c>
      <c r="D221" s="2">
        <f t="shared" si="31"/>
        <v>4231450.7935684249</v>
      </c>
      <c r="F221" s="2">
        <f t="shared" si="29"/>
        <v>333676.79356842244</v>
      </c>
      <c r="G221" s="3">
        <f t="shared" si="30"/>
        <v>44928</v>
      </c>
    </row>
    <row r="222" spans="2:7" x14ac:dyDescent="0.25">
      <c r="B222" s="1">
        <v>203</v>
      </c>
      <c r="C222" s="2">
        <f t="shared" si="28"/>
        <v>1720.9853537296162</v>
      </c>
      <c r="D222" s="2">
        <f t="shared" si="31"/>
        <v>4233171.7789221546</v>
      </c>
      <c r="F222" s="2">
        <f t="shared" si="29"/>
        <v>335397.77892215207</v>
      </c>
      <c r="G222" s="3">
        <f t="shared" si="30"/>
        <v>44929</v>
      </c>
    </row>
    <row r="223" spans="2:7" x14ac:dyDescent="0.25">
      <c r="B223" s="1">
        <v>204</v>
      </c>
      <c r="C223" s="2">
        <f t="shared" si="28"/>
        <v>1721.6853005639864</v>
      </c>
      <c r="D223" s="2">
        <f t="shared" si="31"/>
        <v>4234893.464222719</v>
      </c>
      <c r="F223" s="2">
        <f t="shared" si="29"/>
        <v>337119.46422271605</v>
      </c>
      <c r="G223" s="3">
        <f t="shared" si="30"/>
        <v>44930</v>
      </c>
    </row>
    <row r="224" spans="2:7" x14ac:dyDescent="0.25">
      <c r="B224" s="1">
        <v>205</v>
      </c>
      <c r="C224" s="2">
        <f t="shared" si="28"/>
        <v>1722.3855320757191</v>
      </c>
      <c r="D224" s="2">
        <f t="shared" si="31"/>
        <v>4236615.8497547945</v>
      </c>
      <c r="F224" s="2">
        <f t="shared" si="29"/>
        <v>338841.84975479177</v>
      </c>
      <c r="G224" s="3">
        <f t="shared" si="30"/>
        <v>44931</v>
      </c>
    </row>
    <row r="225" spans="1:9" x14ac:dyDescent="0.25">
      <c r="B225" s="1">
        <v>206</v>
      </c>
      <c r="C225" s="2">
        <f t="shared" si="28"/>
        <v>1723.0860483805959</v>
      </c>
      <c r="D225" s="2">
        <f t="shared" si="31"/>
        <v>4238338.935803175</v>
      </c>
      <c r="F225" s="2">
        <f t="shared" si="29"/>
        <v>340564.93580317235</v>
      </c>
      <c r="G225" s="3">
        <f t="shared" si="30"/>
        <v>44932</v>
      </c>
    </row>
    <row r="226" spans="1:9" x14ac:dyDescent="0.25">
      <c r="B226" s="1">
        <v>207</v>
      </c>
      <c r="C226" s="2">
        <f t="shared" si="28"/>
        <v>1723.7868495944456</v>
      </c>
      <c r="D226" s="2">
        <f t="shared" si="31"/>
        <v>4240062.7226527696</v>
      </c>
      <c r="F226" s="2">
        <f t="shared" si="29"/>
        <v>342288.7226527668</v>
      </c>
      <c r="G226" s="3">
        <f t="shared" si="30"/>
        <v>44933</v>
      </c>
    </row>
    <row r="227" spans="1:9" x14ac:dyDescent="0.25">
      <c r="B227" s="1">
        <v>208</v>
      </c>
      <c r="C227" s="2">
        <f t="shared" si="28"/>
        <v>1724.487935833145</v>
      </c>
      <c r="D227" s="2">
        <f t="shared" si="31"/>
        <v>4241787.2105886023</v>
      </c>
      <c r="F227" s="2">
        <f t="shared" si="29"/>
        <v>344013.21058859996</v>
      </c>
      <c r="G227" s="3">
        <f t="shared" si="30"/>
        <v>44934</v>
      </c>
    </row>
    <row r="228" spans="1:9" x14ac:dyDescent="0.25">
      <c r="B228" s="1">
        <v>209</v>
      </c>
      <c r="C228" s="2">
        <f t="shared" si="28"/>
        <v>1725.1893072126165</v>
      </c>
      <c r="D228" s="2">
        <f t="shared" si="31"/>
        <v>4243512.3998958152</v>
      </c>
      <c r="F228" s="2">
        <f t="shared" si="29"/>
        <v>345738.39989581256</v>
      </c>
      <c r="G228" s="3">
        <f t="shared" si="30"/>
        <v>44935</v>
      </c>
    </row>
    <row r="229" spans="1:9" x14ac:dyDescent="0.25">
      <c r="B229" s="1">
        <v>210</v>
      </c>
      <c r="C229" s="2">
        <f t="shared" si="28"/>
        <v>1725.8909638488315</v>
      </c>
      <c r="D229" s="2">
        <f t="shared" si="31"/>
        <v>4245238.2908596639</v>
      </c>
      <c r="F229" s="2">
        <f t="shared" si="29"/>
        <v>347464.29085966141</v>
      </c>
      <c r="G229" s="3">
        <f t="shared" si="30"/>
        <v>44936</v>
      </c>
    </row>
    <row r="230" spans="1:9" x14ac:dyDescent="0.25">
      <c r="B230" s="1">
        <v>211</v>
      </c>
      <c r="C230" s="2">
        <f t="shared" si="28"/>
        <v>1726.592905857807</v>
      </c>
      <c r="D230" s="2">
        <f t="shared" si="31"/>
        <v>4246964.8837655215</v>
      </c>
      <c r="F230" s="2">
        <f t="shared" si="29"/>
        <v>349190.88376551925</v>
      </c>
      <c r="G230" s="3">
        <f t="shared" si="30"/>
        <v>44937</v>
      </c>
    </row>
    <row r="231" spans="1:9" x14ac:dyDescent="0.25">
      <c r="B231" s="1">
        <v>212</v>
      </c>
      <c r="C231" s="2">
        <f t="shared" si="28"/>
        <v>1727.2951333556077</v>
      </c>
      <c r="D231" s="2">
        <f t="shared" si="31"/>
        <v>4248692.1788988775</v>
      </c>
      <c r="F231" s="2">
        <f t="shared" si="29"/>
        <v>350918.17889887484</v>
      </c>
      <c r="G231" s="3">
        <f t="shared" si="30"/>
        <v>44938</v>
      </c>
    </row>
    <row r="232" spans="1:9" x14ac:dyDescent="0.25">
      <c r="B232" s="1">
        <v>213</v>
      </c>
      <c r="C232" s="2">
        <f t="shared" si="28"/>
        <v>1727.997646458346</v>
      </c>
      <c r="D232" s="2">
        <f t="shared" si="31"/>
        <v>4250420.1765453359</v>
      </c>
      <c r="F232" s="2">
        <f t="shared" si="29"/>
        <v>352646.17654533318</v>
      </c>
      <c r="G232" s="3">
        <f t="shared" si="30"/>
        <v>44939</v>
      </c>
    </row>
    <row r="233" spans="1:9" x14ac:dyDescent="0.25">
      <c r="B233" s="1">
        <v>214</v>
      </c>
      <c r="C233" s="2">
        <f t="shared" si="28"/>
        <v>1728.7004452821807</v>
      </c>
      <c r="D233" s="2">
        <f t="shared" si="31"/>
        <v>4252148.8769906182</v>
      </c>
      <c r="F233" s="2">
        <f t="shared" si="29"/>
        <v>354374.87699061533</v>
      </c>
      <c r="G233" s="3">
        <f t="shared" si="30"/>
        <v>44940</v>
      </c>
    </row>
    <row r="234" spans="1:9" x14ac:dyDescent="0.25">
      <c r="B234" s="1">
        <v>215</v>
      </c>
      <c r="C234" s="2">
        <f t="shared" si="28"/>
        <v>1729.4035299433183</v>
      </c>
      <c r="D234" s="2">
        <f t="shared" si="31"/>
        <v>4253878.2805205612</v>
      </c>
      <c r="F234" s="2">
        <f t="shared" si="29"/>
        <v>356104.28052055865</v>
      </c>
      <c r="G234" s="3">
        <f t="shared" si="30"/>
        <v>44941</v>
      </c>
    </row>
    <row r="235" spans="1:9" x14ac:dyDescent="0.25">
      <c r="B235" s="1">
        <v>216</v>
      </c>
      <c r="C235" s="2">
        <f t="shared" si="28"/>
        <v>1730.1069005580123</v>
      </c>
      <c r="D235" s="2">
        <f t="shared" si="31"/>
        <v>4255608.387421119</v>
      </c>
      <c r="F235" s="2">
        <f t="shared" si="29"/>
        <v>357834.38742111664</v>
      </c>
      <c r="G235" s="3">
        <f t="shared" si="30"/>
        <v>44942</v>
      </c>
    </row>
    <row r="236" spans="1:9" x14ac:dyDescent="0.25">
      <c r="B236" s="1">
        <v>217</v>
      </c>
      <c r="C236" s="2">
        <f t="shared" si="28"/>
        <v>1730.8105572425643</v>
      </c>
      <c r="D236" s="2">
        <f t="shared" si="31"/>
        <v>4257339.1979783615</v>
      </c>
      <c r="F236" s="2">
        <f t="shared" si="29"/>
        <v>359565.19797835918</v>
      </c>
      <c r="G236" s="3">
        <f t="shared" si="30"/>
        <v>44943</v>
      </c>
    </row>
    <row r="237" spans="1:9" x14ac:dyDescent="0.25">
      <c r="B237" s="1">
        <v>218</v>
      </c>
      <c r="C237" s="2">
        <f t="shared" si="28"/>
        <v>1731.5145001133219</v>
      </c>
      <c r="D237" s="2">
        <f t="shared" si="31"/>
        <v>4259070.7124784747</v>
      </c>
      <c r="F237" s="2">
        <f t="shared" si="29"/>
        <v>361296.7124784725</v>
      </c>
      <c r="G237" s="3">
        <f t="shared" si="30"/>
        <v>44944</v>
      </c>
    </row>
    <row r="238" spans="1:9" x14ac:dyDescent="0.25">
      <c r="B238" s="1">
        <v>219</v>
      </c>
      <c r="C238" s="2">
        <f t="shared" si="28"/>
        <v>1732.2187292866813</v>
      </c>
      <c r="D238" s="2">
        <f t="shared" si="31"/>
        <v>4260802.9312077612</v>
      </c>
      <c r="F238" s="2">
        <f t="shared" si="29"/>
        <v>363028.93120775919</v>
      </c>
      <c r="G238" s="3">
        <f t="shared" si="30"/>
        <v>44945</v>
      </c>
    </row>
    <row r="239" spans="1:9" x14ac:dyDescent="0.25">
      <c r="A239" s="33">
        <v>7</v>
      </c>
      <c r="B239" s="33">
        <v>220</v>
      </c>
      <c r="C239" s="2">
        <f t="shared" si="28"/>
        <v>1732.9232448790851</v>
      </c>
      <c r="D239" s="55">
        <f t="shared" si="31"/>
        <v>4262535.8544526398</v>
      </c>
      <c r="E239" s="33"/>
      <c r="F239" s="55">
        <f t="shared" si="29"/>
        <v>364761.85445263825</v>
      </c>
      <c r="G239" s="3">
        <f t="shared" si="30"/>
        <v>44946</v>
      </c>
      <c r="I239" s="40">
        <f>F239-F208</f>
        <v>53394.30463854078</v>
      </c>
    </row>
    <row r="240" spans="1:9" x14ac:dyDescent="0.25">
      <c r="B240" s="1">
        <v>221</v>
      </c>
      <c r="C240" s="2">
        <f t="shared" si="28"/>
        <v>1733.6280470070235</v>
      </c>
      <c r="D240" s="2">
        <f t="shared" si="31"/>
        <v>4264269.482499647</v>
      </c>
      <c r="F240" s="2">
        <f t="shared" si="29"/>
        <v>366495.48249964527</v>
      </c>
      <c r="G240" s="3">
        <f t="shared" si="30"/>
        <v>44947</v>
      </c>
    </row>
    <row r="241" spans="2:7" x14ac:dyDescent="0.25">
      <c r="B241" s="1">
        <v>222</v>
      </c>
      <c r="C241" s="2">
        <f t="shared" si="28"/>
        <v>1734.3331357870345</v>
      </c>
      <c r="D241" s="2">
        <f t="shared" si="31"/>
        <v>4266003.8156354344</v>
      </c>
      <c r="F241" s="2">
        <f t="shared" si="29"/>
        <v>368229.81563543231</v>
      </c>
      <c r="G241" s="3">
        <f t="shared" si="30"/>
        <v>44948</v>
      </c>
    </row>
    <row r="242" spans="2:7" x14ac:dyDescent="0.25">
      <c r="B242" s="1">
        <v>223</v>
      </c>
      <c r="C242" s="2">
        <f t="shared" si="28"/>
        <v>1735.0385113357033</v>
      </c>
      <c r="D242" s="2">
        <f t="shared" si="31"/>
        <v>4267738.8541467702</v>
      </c>
      <c r="F242" s="2">
        <f t="shared" si="29"/>
        <v>369964.85414676799</v>
      </c>
      <c r="G242" s="3">
        <f t="shared" si="30"/>
        <v>44949</v>
      </c>
    </row>
    <row r="243" spans="2:7" x14ac:dyDescent="0.25">
      <c r="B243" s="1">
        <v>224</v>
      </c>
      <c r="C243" s="2">
        <f t="shared" si="28"/>
        <v>1735.744173769662</v>
      </c>
      <c r="D243" s="2">
        <f t="shared" si="31"/>
        <v>4269474.59832054</v>
      </c>
      <c r="F243" s="2">
        <f t="shared" si="29"/>
        <v>371700.59832053765</v>
      </c>
      <c r="G243" s="3">
        <f t="shared" si="30"/>
        <v>44950</v>
      </c>
    </row>
    <row r="244" spans="2:7" x14ac:dyDescent="0.25">
      <c r="B244" s="1">
        <v>225</v>
      </c>
      <c r="C244" s="2">
        <f t="shared" si="28"/>
        <v>1736.4501232055907</v>
      </c>
      <c r="D244" s="2">
        <f t="shared" si="31"/>
        <v>4271211.0484437458</v>
      </c>
      <c r="F244" s="2">
        <f t="shared" si="29"/>
        <v>373437.04844374326</v>
      </c>
      <c r="G244" s="3">
        <f t="shared" si="30"/>
        <v>44951</v>
      </c>
    </row>
    <row r="245" spans="2:7" x14ac:dyDescent="0.25">
      <c r="B245" s="1">
        <v>226</v>
      </c>
      <c r="C245" s="2">
        <f t="shared" si="28"/>
        <v>1737.1563597602167</v>
      </c>
      <c r="D245" s="2">
        <f t="shared" si="31"/>
        <v>4272948.2048035059</v>
      </c>
      <c r="F245" s="2">
        <f t="shared" si="29"/>
        <v>375174.20480350347</v>
      </c>
      <c r="G245" s="3">
        <f t="shared" si="30"/>
        <v>44952</v>
      </c>
    </row>
    <row r="246" spans="2:7" x14ac:dyDescent="0.25">
      <c r="B246" s="1">
        <v>227</v>
      </c>
      <c r="C246" s="2">
        <f t="shared" si="28"/>
        <v>1737.8628835503146</v>
      </c>
      <c r="D246" s="2">
        <f t="shared" si="31"/>
        <v>4274686.067687056</v>
      </c>
      <c r="F246" s="2">
        <f t="shared" si="29"/>
        <v>376912.06768705376</v>
      </c>
      <c r="G246" s="3">
        <f t="shared" si="30"/>
        <v>44953</v>
      </c>
    </row>
    <row r="247" spans="2:7" x14ac:dyDescent="0.25">
      <c r="B247" s="1">
        <v>228</v>
      </c>
      <c r="C247" s="2">
        <f t="shared" si="28"/>
        <v>1738.5696946927071</v>
      </c>
      <c r="D247" s="2">
        <f t="shared" si="31"/>
        <v>4276424.6373817483</v>
      </c>
      <c r="F247" s="2">
        <f t="shared" si="29"/>
        <v>378650.63738174649</v>
      </c>
      <c r="G247" s="3">
        <f t="shared" si="30"/>
        <v>44954</v>
      </c>
    </row>
    <row r="248" spans="2:7" x14ac:dyDescent="0.25">
      <c r="B248" s="1">
        <v>229</v>
      </c>
      <c r="C248" s="2">
        <f t="shared" si="28"/>
        <v>1739.2767933042642</v>
      </c>
      <c r="D248" s="2">
        <f t="shared" si="31"/>
        <v>4278163.9141750522</v>
      </c>
      <c r="F248" s="2">
        <f t="shared" si="29"/>
        <v>380389.91417505074</v>
      </c>
      <c r="G248" s="3">
        <f t="shared" si="30"/>
        <v>44955</v>
      </c>
    </row>
    <row r="249" spans="2:7" x14ac:dyDescent="0.25">
      <c r="B249" s="1">
        <v>230</v>
      </c>
      <c r="C249" s="2">
        <f t="shared" si="28"/>
        <v>1739.9841795019029</v>
      </c>
      <c r="D249" s="2">
        <f t="shared" si="31"/>
        <v>4279903.8983545545</v>
      </c>
      <c r="F249" s="2">
        <f t="shared" si="29"/>
        <v>382129.89835455263</v>
      </c>
      <c r="G249" s="3">
        <f t="shared" si="30"/>
        <v>44956</v>
      </c>
    </row>
    <row r="250" spans="2:7" x14ac:dyDescent="0.25">
      <c r="B250" s="1">
        <v>231</v>
      </c>
      <c r="C250" s="2">
        <f t="shared" si="28"/>
        <v>1740.6918534025888</v>
      </c>
      <c r="D250" s="2">
        <f t="shared" si="31"/>
        <v>4281644.5902079567</v>
      </c>
      <c r="F250" s="2">
        <f t="shared" si="29"/>
        <v>383870.59020795522</v>
      </c>
      <c r="G250" s="3">
        <f t="shared" si="30"/>
        <v>44957</v>
      </c>
    </row>
    <row r="251" spans="2:7" x14ac:dyDescent="0.25">
      <c r="B251" s="1">
        <v>232</v>
      </c>
      <c r="C251" s="2">
        <f t="shared" si="28"/>
        <v>1741.3998151233336</v>
      </c>
      <c r="D251" s="2">
        <f t="shared" si="31"/>
        <v>4283385.9900230803</v>
      </c>
      <c r="F251" s="2">
        <f t="shared" si="29"/>
        <v>385611.99002307857</v>
      </c>
      <c r="G251" s="3">
        <f t="shared" si="30"/>
        <v>44958</v>
      </c>
    </row>
    <row r="252" spans="2:7" x14ac:dyDescent="0.25">
      <c r="B252" s="1">
        <v>233</v>
      </c>
      <c r="C252" s="2">
        <f t="shared" si="28"/>
        <v>1742.108064781198</v>
      </c>
      <c r="D252" s="2">
        <f t="shared" si="31"/>
        <v>4285128.0980878612</v>
      </c>
      <c r="F252" s="2">
        <f t="shared" si="29"/>
        <v>387354.09808785975</v>
      </c>
      <c r="G252" s="3">
        <f t="shared" si="30"/>
        <v>44959</v>
      </c>
    </row>
    <row r="253" spans="2:7" x14ac:dyDescent="0.25">
      <c r="B253" s="1">
        <v>234</v>
      </c>
      <c r="C253" s="2">
        <f t="shared" si="28"/>
        <v>1742.8166024932893</v>
      </c>
      <c r="D253" s="2">
        <f t="shared" si="31"/>
        <v>4286870.9146903548</v>
      </c>
      <c r="F253" s="2">
        <f t="shared" si="29"/>
        <v>389096.91469035303</v>
      </c>
      <c r="G253" s="3">
        <f t="shared" si="30"/>
        <v>44960</v>
      </c>
    </row>
    <row r="254" spans="2:7" x14ac:dyDescent="0.25">
      <c r="B254" s="1">
        <v>235</v>
      </c>
      <c r="C254" s="2">
        <f t="shared" si="28"/>
        <v>1743.5254283767633</v>
      </c>
      <c r="D254" s="2">
        <f t="shared" si="31"/>
        <v>4288614.4401187319</v>
      </c>
      <c r="F254" s="2">
        <f t="shared" si="29"/>
        <v>390840.44011872978</v>
      </c>
      <c r="G254" s="3">
        <f t="shared" si="30"/>
        <v>44961</v>
      </c>
    </row>
    <row r="255" spans="2:7" x14ac:dyDescent="0.25">
      <c r="B255" s="1">
        <v>236</v>
      </c>
      <c r="C255" s="2">
        <f t="shared" si="28"/>
        <v>1744.2345425488231</v>
      </c>
      <c r="D255" s="2">
        <f t="shared" si="31"/>
        <v>4290358.6746612806</v>
      </c>
      <c r="F255" s="2">
        <f t="shared" si="29"/>
        <v>392584.67466127861</v>
      </c>
      <c r="G255" s="3">
        <f t="shared" si="30"/>
        <v>44962</v>
      </c>
    </row>
    <row r="256" spans="2:7" x14ac:dyDescent="0.25">
      <c r="B256" s="1">
        <v>237</v>
      </c>
      <c r="C256" s="2">
        <f t="shared" si="28"/>
        <v>1744.9439451267185</v>
      </c>
      <c r="D256" s="2">
        <f t="shared" si="31"/>
        <v>4292103.6186064072</v>
      </c>
      <c r="F256" s="2">
        <f t="shared" si="29"/>
        <v>394329.61860640533</v>
      </c>
      <c r="G256" s="3">
        <f t="shared" si="30"/>
        <v>44963</v>
      </c>
    </row>
    <row r="257" spans="1:9" x14ac:dyDescent="0.25">
      <c r="B257" s="1">
        <v>238</v>
      </c>
      <c r="C257" s="2">
        <f t="shared" si="28"/>
        <v>1745.6536362277486</v>
      </c>
      <c r="D257" s="2">
        <f t="shared" si="31"/>
        <v>4293849.2722426346</v>
      </c>
      <c r="F257" s="2">
        <f t="shared" si="29"/>
        <v>396075.2722426331</v>
      </c>
      <c r="G257" s="3">
        <f t="shared" si="30"/>
        <v>44964</v>
      </c>
    </row>
    <row r="258" spans="1:9" x14ac:dyDescent="0.25">
      <c r="B258" s="1">
        <v>239</v>
      </c>
      <c r="C258" s="2">
        <f t="shared" si="28"/>
        <v>1746.3636159692592</v>
      </c>
      <c r="D258" s="2">
        <f t="shared" si="31"/>
        <v>4295595.6358586038</v>
      </c>
      <c r="F258" s="2">
        <f t="shared" si="29"/>
        <v>397821.63585860236</v>
      </c>
      <c r="G258" s="3">
        <f t="shared" si="30"/>
        <v>44965</v>
      </c>
    </row>
    <row r="259" spans="1:9" x14ac:dyDescent="0.25">
      <c r="B259" s="1">
        <v>240</v>
      </c>
      <c r="C259" s="2">
        <f t="shared" si="28"/>
        <v>1747.0738844686441</v>
      </c>
      <c r="D259" s="2">
        <f t="shared" si="31"/>
        <v>4297342.7097430723</v>
      </c>
      <c r="F259" s="2">
        <f t="shared" si="29"/>
        <v>399568.709743071</v>
      </c>
      <c r="G259" s="3">
        <f t="shared" si="30"/>
        <v>44966</v>
      </c>
    </row>
    <row r="260" spans="1:9" x14ac:dyDescent="0.25">
      <c r="B260" s="1">
        <v>241</v>
      </c>
      <c r="C260" s="2">
        <f t="shared" si="28"/>
        <v>1747.7844418433449</v>
      </c>
      <c r="D260" s="2">
        <f t="shared" si="31"/>
        <v>4299090.4941849159</v>
      </c>
      <c r="F260" s="2">
        <f t="shared" si="29"/>
        <v>401316.49418491434</v>
      </c>
      <c r="G260" s="3">
        <f t="shared" si="30"/>
        <v>44967</v>
      </c>
    </row>
    <row r="261" spans="1:9" x14ac:dyDescent="0.25">
      <c r="B261" s="1">
        <v>242</v>
      </c>
      <c r="C261" s="2">
        <f t="shared" si="28"/>
        <v>1748.4952882108512</v>
      </c>
      <c r="D261" s="2">
        <f t="shared" si="31"/>
        <v>4300838.9894731268</v>
      </c>
      <c r="F261" s="2">
        <f t="shared" si="29"/>
        <v>403064.9894731252</v>
      </c>
      <c r="G261" s="3">
        <f t="shared" si="30"/>
        <v>44968</v>
      </c>
    </row>
    <row r="262" spans="1:9" x14ac:dyDescent="0.25">
      <c r="B262" s="1">
        <v>243</v>
      </c>
      <c r="C262" s="2">
        <f t="shared" si="28"/>
        <v>1749.2064236886995</v>
      </c>
      <c r="D262" s="2">
        <f t="shared" si="31"/>
        <v>4302588.1958968155</v>
      </c>
      <c r="F262" s="2">
        <f t="shared" si="29"/>
        <v>404814.19589681388</v>
      </c>
      <c r="G262" s="3">
        <f t="shared" si="30"/>
        <v>44969</v>
      </c>
    </row>
    <row r="263" spans="1:9" x14ac:dyDescent="0.25">
      <c r="B263" s="1">
        <v>244</v>
      </c>
      <c r="C263" s="2">
        <f t="shared" si="28"/>
        <v>1749.917848394475</v>
      </c>
      <c r="D263" s="2">
        <f t="shared" si="31"/>
        <v>4304338.1137452098</v>
      </c>
      <c r="F263" s="2">
        <f t="shared" si="29"/>
        <v>406564.11374520836</v>
      </c>
      <c r="G263" s="3">
        <f t="shared" si="30"/>
        <v>44970</v>
      </c>
    </row>
    <row r="264" spans="1:9" x14ac:dyDescent="0.25">
      <c r="B264" s="1">
        <v>245</v>
      </c>
      <c r="C264" s="2">
        <f t="shared" si="28"/>
        <v>1750.6295624458103</v>
      </c>
      <c r="D264" s="2">
        <f t="shared" si="31"/>
        <v>4306088.7433076557</v>
      </c>
      <c r="F264" s="2">
        <f t="shared" si="29"/>
        <v>408314.74330765416</v>
      </c>
      <c r="G264" s="3">
        <f t="shared" si="30"/>
        <v>44971</v>
      </c>
    </row>
    <row r="265" spans="1:9" x14ac:dyDescent="0.25">
      <c r="B265" s="1">
        <v>246</v>
      </c>
      <c r="C265" s="2">
        <f t="shared" si="28"/>
        <v>1751.3415659603863</v>
      </c>
      <c r="D265" s="2">
        <f t="shared" si="31"/>
        <v>4307840.0848736158</v>
      </c>
      <c r="F265" s="2">
        <f t="shared" si="29"/>
        <v>410066.08487361454</v>
      </c>
      <c r="G265" s="3">
        <f t="shared" si="30"/>
        <v>44972</v>
      </c>
    </row>
    <row r="266" spans="1:9" x14ac:dyDescent="0.25">
      <c r="B266" s="1">
        <v>247</v>
      </c>
      <c r="C266" s="2">
        <f t="shared" si="28"/>
        <v>1752.0538590559308</v>
      </c>
      <c r="D266" s="2">
        <f t="shared" si="31"/>
        <v>4309592.1387326717</v>
      </c>
      <c r="F266" s="2">
        <f t="shared" si="29"/>
        <v>411818.13873267046</v>
      </c>
      <c r="G266" s="3">
        <f t="shared" si="30"/>
        <v>44973</v>
      </c>
    </row>
    <row r="267" spans="1:9" x14ac:dyDescent="0.25">
      <c r="B267" s="1">
        <v>248</v>
      </c>
      <c r="C267" s="2">
        <f t="shared" si="28"/>
        <v>1752.7664418502206</v>
      </c>
      <c r="D267" s="2">
        <f t="shared" si="31"/>
        <v>4311344.9051745217</v>
      </c>
      <c r="F267" s="2">
        <f t="shared" si="29"/>
        <v>413570.90517452068</v>
      </c>
      <c r="G267" s="3">
        <f t="shared" si="30"/>
        <v>44974</v>
      </c>
    </row>
    <row r="268" spans="1:9" x14ac:dyDescent="0.25">
      <c r="B268" s="1">
        <v>249</v>
      </c>
      <c r="C268" s="2">
        <f t="shared" si="28"/>
        <v>1753.4793144610796</v>
      </c>
      <c r="D268" s="2">
        <f t="shared" si="31"/>
        <v>4313098.3844889831</v>
      </c>
      <c r="F268" s="2">
        <f t="shared" si="29"/>
        <v>415324.38448898174</v>
      </c>
      <c r="G268" s="3">
        <f t="shared" si="30"/>
        <v>44975</v>
      </c>
    </row>
    <row r="269" spans="1:9" x14ac:dyDescent="0.25">
      <c r="B269" s="1">
        <v>250</v>
      </c>
      <c r="C269" s="2">
        <f t="shared" si="28"/>
        <v>1754.1924770063802</v>
      </c>
      <c r="D269" s="2">
        <f t="shared" si="31"/>
        <v>4314852.5769659895</v>
      </c>
      <c r="F269" s="2">
        <f t="shared" si="29"/>
        <v>417078.57696598815</v>
      </c>
      <c r="G269" s="3">
        <f t="shared" si="30"/>
        <v>44976</v>
      </c>
    </row>
    <row r="270" spans="1:9" x14ac:dyDescent="0.25">
      <c r="A270" s="33">
        <v>8</v>
      </c>
      <c r="B270" s="33">
        <v>251</v>
      </c>
      <c r="C270" s="2">
        <f t="shared" si="28"/>
        <v>1754.9059296040423</v>
      </c>
      <c r="D270" s="55">
        <f t="shared" si="31"/>
        <v>4316607.4828955932</v>
      </c>
      <c r="E270" s="33"/>
      <c r="F270" s="55">
        <f t="shared" si="29"/>
        <v>418833.48289559217</v>
      </c>
      <c r="G270" s="3">
        <f t="shared" si="30"/>
        <v>44977</v>
      </c>
      <c r="I270" s="40">
        <f>F270-F239</f>
        <v>54071.628442953923</v>
      </c>
    </row>
    <row r="271" spans="1:9" x14ac:dyDescent="0.25">
      <c r="B271" s="1">
        <v>252</v>
      </c>
      <c r="C271" s="2">
        <f t="shared" si="28"/>
        <v>1755.6196723720338</v>
      </c>
      <c r="D271" s="2">
        <f t="shared" si="31"/>
        <v>4318363.1025679652</v>
      </c>
      <c r="F271" s="2">
        <f t="shared" si="29"/>
        <v>420589.10256796418</v>
      </c>
      <c r="G271" s="3">
        <f t="shared" si="30"/>
        <v>44978</v>
      </c>
    </row>
    <row r="272" spans="1:9" x14ac:dyDescent="0.25">
      <c r="B272" s="1">
        <v>253</v>
      </c>
      <c r="C272" s="2">
        <f t="shared" si="28"/>
        <v>1756.3337054283709</v>
      </c>
      <c r="D272" s="2">
        <f t="shared" si="31"/>
        <v>4320119.4362733932</v>
      </c>
      <c r="F272" s="2">
        <f t="shared" si="29"/>
        <v>422345.43627339252</v>
      </c>
      <c r="G272" s="3">
        <f t="shared" si="30"/>
        <v>44979</v>
      </c>
    </row>
    <row r="273" spans="2:7" x14ac:dyDescent="0.25">
      <c r="B273" s="1">
        <v>254</v>
      </c>
      <c r="C273" s="2">
        <f t="shared" si="28"/>
        <v>1757.0480288911174</v>
      </c>
      <c r="D273" s="2">
        <f t="shared" si="31"/>
        <v>4321876.4843022842</v>
      </c>
      <c r="F273" s="2">
        <f t="shared" si="29"/>
        <v>424102.48430228361</v>
      </c>
      <c r="G273" s="3">
        <f t="shared" si="30"/>
        <v>44980</v>
      </c>
    </row>
    <row r="274" spans="2:7" x14ac:dyDescent="0.25">
      <c r="B274" s="1">
        <v>255</v>
      </c>
      <c r="C274" s="2">
        <f t="shared" si="28"/>
        <v>1757.7626428783856</v>
      </c>
      <c r="D274" s="2">
        <f t="shared" si="31"/>
        <v>4323634.2469451623</v>
      </c>
      <c r="F274" s="2">
        <f t="shared" si="29"/>
        <v>425860.24694516201</v>
      </c>
      <c r="G274" s="3">
        <f t="shared" si="30"/>
        <v>44981</v>
      </c>
    </row>
    <row r="275" spans="2:7" x14ac:dyDescent="0.25">
      <c r="B275" s="1">
        <v>256</v>
      </c>
      <c r="C275" s="2">
        <f t="shared" si="28"/>
        <v>1758.4775475083352</v>
      </c>
      <c r="D275" s="2">
        <f t="shared" si="31"/>
        <v>4325392.724492671</v>
      </c>
      <c r="F275" s="2">
        <f t="shared" si="29"/>
        <v>427618.72449267033</v>
      </c>
      <c r="G275" s="3">
        <f t="shared" si="30"/>
        <v>44982</v>
      </c>
    </row>
    <row r="276" spans="2:7" x14ac:dyDescent="0.25">
      <c r="B276" s="1">
        <v>257</v>
      </c>
      <c r="C276" s="2">
        <f t="shared" si="28"/>
        <v>1759.1927428991748</v>
      </c>
      <c r="D276" s="2">
        <f t="shared" si="31"/>
        <v>4327151.91723557</v>
      </c>
      <c r="F276" s="2">
        <f t="shared" si="29"/>
        <v>429377.9172355695</v>
      </c>
      <c r="G276" s="3">
        <f t="shared" si="30"/>
        <v>44983</v>
      </c>
    </row>
    <row r="277" spans="2:7" x14ac:dyDescent="0.25">
      <c r="B277" s="1">
        <v>258</v>
      </c>
      <c r="C277" s="2">
        <f t="shared" si="28"/>
        <v>1759.9082291691602</v>
      </c>
      <c r="D277" s="2">
        <f t="shared" si="31"/>
        <v>4328911.8254647395</v>
      </c>
      <c r="F277" s="2">
        <f t="shared" si="29"/>
        <v>431137.82546473865</v>
      </c>
      <c r="G277" s="3">
        <f t="shared" si="30"/>
        <v>44984</v>
      </c>
    </row>
    <row r="278" spans="2:7" x14ac:dyDescent="0.25">
      <c r="B278" s="1">
        <v>259</v>
      </c>
      <c r="C278" s="2">
        <f t="shared" ref="C278:C341" si="32">$D$8*D277</f>
        <v>1760.6240064365959</v>
      </c>
      <c r="D278" s="2">
        <f t="shared" si="31"/>
        <v>4330672.4494711757</v>
      </c>
      <c r="F278" s="2">
        <f t="shared" ref="F278:F341" si="33">F277+C278</f>
        <v>432898.44947117526</v>
      </c>
      <c r="G278" s="3">
        <f t="shared" ref="G278:G341" si="34">1+G277</f>
        <v>44985</v>
      </c>
    </row>
    <row r="279" spans="2:7" x14ac:dyDescent="0.25">
      <c r="B279" s="1">
        <v>260</v>
      </c>
      <c r="C279" s="2">
        <f t="shared" si="32"/>
        <v>1761.3400748198337</v>
      </c>
      <c r="D279" s="2">
        <f t="shared" si="31"/>
        <v>4332433.7895459952</v>
      </c>
      <c r="F279" s="2">
        <f t="shared" si="33"/>
        <v>434659.78954599513</v>
      </c>
      <c r="G279" s="3">
        <f t="shared" si="34"/>
        <v>44986</v>
      </c>
    </row>
    <row r="280" spans="2:7" x14ac:dyDescent="0.25">
      <c r="B280" s="1">
        <v>261</v>
      </c>
      <c r="C280" s="2">
        <f t="shared" si="32"/>
        <v>1762.0564344372749</v>
      </c>
      <c r="D280" s="2">
        <f t="shared" si="31"/>
        <v>4334195.8459804328</v>
      </c>
      <c r="F280" s="2">
        <f t="shared" si="33"/>
        <v>436421.84598043241</v>
      </c>
      <c r="G280" s="3">
        <f t="shared" si="34"/>
        <v>44987</v>
      </c>
    </row>
    <row r="281" spans="2:7" x14ac:dyDescent="0.25">
      <c r="B281" s="1">
        <v>262</v>
      </c>
      <c r="C281" s="2">
        <f t="shared" si="32"/>
        <v>1762.7730854073679</v>
      </c>
      <c r="D281" s="2">
        <f t="shared" si="31"/>
        <v>4335958.6190658398</v>
      </c>
      <c r="F281" s="2">
        <f t="shared" si="33"/>
        <v>438184.6190658398</v>
      </c>
      <c r="G281" s="3">
        <f t="shared" si="34"/>
        <v>44988</v>
      </c>
    </row>
    <row r="282" spans="2:7" x14ac:dyDescent="0.25">
      <c r="B282" s="1">
        <v>263</v>
      </c>
      <c r="C282" s="2">
        <f t="shared" si="32"/>
        <v>1763.4900278486095</v>
      </c>
      <c r="D282" s="2">
        <f t="shared" ref="D282:D345" si="35">D281+C282</f>
        <v>4337722.1090936884</v>
      </c>
      <c r="F282" s="2">
        <f t="shared" si="33"/>
        <v>439948.10909368843</v>
      </c>
      <c r="G282" s="3">
        <f t="shared" si="34"/>
        <v>44989</v>
      </c>
    </row>
    <row r="283" spans="2:7" x14ac:dyDescent="0.25">
      <c r="B283" s="1">
        <v>264</v>
      </c>
      <c r="C283" s="2">
        <f t="shared" si="32"/>
        <v>1764.2072618795448</v>
      </c>
      <c r="D283" s="2">
        <f t="shared" si="35"/>
        <v>4339486.3163555684</v>
      </c>
      <c r="F283" s="2">
        <f t="shared" si="33"/>
        <v>441712.31635556795</v>
      </c>
      <c r="G283" s="3">
        <f t="shared" si="34"/>
        <v>44990</v>
      </c>
    </row>
    <row r="284" spans="2:7" x14ac:dyDescent="0.25">
      <c r="B284" s="1">
        <v>265</v>
      </c>
      <c r="C284" s="2">
        <f t="shared" si="32"/>
        <v>1764.9247876187674</v>
      </c>
      <c r="D284" s="2">
        <f t="shared" si="35"/>
        <v>4341251.2411431875</v>
      </c>
      <c r="F284" s="2">
        <f t="shared" si="33"/>
        <v>443477.24114318669</v>
      </c>
      <c r="G284" s="3">
        <f t="shared" si="34"/>
        <v>44991</v>
      </c>
    </row>
    <row r="285" spans="2:7" x14ac:dyDescent="0.25">
      <c r="B285" s="1">
        <v>266</v>
      </c>
      <c r="C285" s="2">
        <f t="shared" si="32"/>
        <v>1765.6426051849182</v>
      </c>
      <c r="D285" s="2">
        <f t="shared" si="35"/>
        <v>4343016.8837483721</v>
      </c>
      <c r="F285" s="2">
        <f t="shared" si="33"/>
        <v>445242.88374837162</v>
      </c>
      <c r="G285" s="3">
        <f t="shared" si="34"/>
        <v>44992</v>
      </c>
    </row>
    <row r="286" spans="2:7" x14ac:dyDescent="0.25">
      <c r="B286" s="1">
        <v>267</v>
      </c>
      <c r="C286" s="2">
        <f t="shared" si="32"/>
        <v>1766.3607146966872</v>
      </c>
      <c r="D286" s="2">
        <f t="shared" si="35"/>
        <v>4344783.2444630684</v>
      </c>
      <c r="F286" s="2">
        <f t="shared" si="33"/>
        <v>447009.24446306832</v>
      </c>
      <c r="G286" s="3">
        <f t="shared" si="34"/>
        <v>44993</v>
      </c>
    </row>
    <row r="287" spans="2:7" x14ac:dyDescent="0.25">
      <c r="B287" s="1">
        <v>268</v>
      </c>
      <c r="C287" s="2">
        <f t="shared" si="32"/>
        <v>1767.0791162728124</v>
      </c>
      <c r="D287" s="2">
        <f t="shared" si="35"/>
        <v>4346550.3235793412</v>
      </c>
      <c r="F287" s="2">
        <f t="shared" si="33"/>
        <v>448776.32357934111</v>
      </c>
      <c r="G287" s="3">
        <f t="shared" si="34"/>
        <v>44994</v>
      </c>
    </row>
    <row r="288" spans="2:7" x14ac:dyDescent="0.25">
      <c r="B288" s="1">
        <v>269</v>
      </c>
      <c r="C288" s="2">
        <f t="shared" si="32"/>
        <v>1767.7978100320804</v>
      </c>
      <c r="D288" s="2">
        <f t="shared" si="35"/>
        <v>4348318.1213893732</v>
      </c>
      <c r="F288" s="2">
        <f t="shared" si="33"/>
        <v>450544.12138937321</v>
      </c>
      <c r="G288" s="3">
        <f t="shared" si="34"/>
        <v>44995</v>
      </c>
    </row>
    <row r="289" spans="1:9" x14ac:dyDescent="0.25">
      <c r="B289" s="1">
        <v>270</v>
      </c>
      <c r="C289" s="2">
        <f t="shared" si="32"/>
        <v>1768.5167960933256</v>
      </c>
      <c r="D289" s="2">
        <f t="shared" si="35"/>
        <v>4350086.6381854666</v>
      </c>
      <c r="F289" s="2">
        <f t="shared" si="33"/>
        <v>452312.63818546652</v>
      </c>
      <c r="G289" s="3">
        <f t="shared" si="34"/>
        <v>44996</v>
      </c>
    </row>
    <row r="290" spans="1:9" x14ac:dyDescent="0.25">
      <c r="B290" s="1">
        <v>271</v>
      </c>
      <c r="C290" s="2">
        <f t="shared" si="32"/>
        <v>1769.2360745754308</v>
      </c>
      <c r="D290" s="2">
        <f t="shared" si="35"/>
        <v>4351855.8742600419</v>
      </c>
      <c r="F290" s="2">
        <f t="shared" si="33"/>
        <v>454081.87426004198</v>
      </c>
      <c r="G290" s="3">
        <f t="shared" si="34"/>
        <v>44997</v>
      </c>
    </row>
    <row r="291" spans="1:9" x14ac:dyDescent="0.25">
      <c r="B291" s="1">
        <v>272</v>
      </c>
      <c r="C291" s="2">
        <f t="shared" si="32"/>
        <v>1769.9556455973277</v>
      </c>
      <c r="D291" s="2">
        <f t="shared" si="35"/>
        <v>4353625.8299056394</v>
      </c>
      <c r="F291" s="2">
        <f t="shared" si="33"/>
        <v>455851.82990563929</v>
      </c>
      <c r="G291" s="3">
        <f t="shared" si="34"/>
        <v>44998</v>
      </c>
    </row>
    <row r="292" spans="1:9" x14ac:dyDescent="0.25">
      <c r="B292" s="1">
        <v>273</v>
      </c>
      <c r="C292" s="2">
        <f t="shared" si="32"/>
        <v>1770.6755092779958</v>
      </c>
      <c r="D292" s="2">
        <f t="shared" si="35"/>
        <v>4355396.5054149171</v>
      </c>
      <c r="F292" s="2">
        <f t="shared" si="33"/>
        <v>457622.50541491731</v>
      </c>
      <c r="G292" s="3">
        <f t="shared" si="34"/>
        <v>44999</v>
      </c>
    </row>
    <row r="293" spans="1:9" x14ac:dyDescent="0.25">
      <c r="B293" s="1">
        <v>274</v>
      </c>
      <c r="C293" s="2">
        <f t="shared" si="32"/>
        <v>1771.3956657364631</v>
      </c>
      <c r="D293" s="2">
        <f t="shared" si="35"/>
        <v>4357167.901080654</v>
      </c>
      <c r="F293" s="2">
        <f t="shared" si="33"/>
        <v>459393.90108065377</v>
      </c>
      <c r="G293" s="3">
        <f t="shared" si="34"/>
        <v>45000</v>
      </c>
    </row>
    <row r="294" spans="1:9" x14ac:dyDescent="0.25">
      <c r="B294" s="1">
        <v>275</v>
      </c>
      <c r="C294" s="2">
        <f t="shared" si="32"/>
        <v>1772.1161150918065</v>
      </c>
      <c r="D294" s="2">
        <f t="shared" si="35"/>
        <v>4358940.0171957454</v>
      </c>
      <c r="F294" s="2">
        <f t="shared" si="33"/>
        <v>461166.0171957456</v>
      </c>
      <c r="G294" s="3">
        <f t="shared" si="34"/>
        <v>45001</v>
      </c>
    </row>
    <row r="295" spans="1:9" x14ac:dyDescent="0.25">
      <c r="B295" s="1">
        <v>276</v>
      </c>
      <c r="C295" s="2">
        <f t="shared" si="32"/>
        <v>1772.8368574631502</v>
      </c>
      <c r="D295" s="2">
        <f t="shared" si="35"/>
        <v>4360712.8540532086</v>
      </c>
      <c r="F295" s="2">
        <f t="shared" si="33"/>
        <v>462938.85405320878</v>
      </c>
      <c r="G295" s="3">
        <f t="shared" si="34"/>
        <v>45002</v>
      </c>
    </row>
    <row r="296" spans="1:9" x14ac:dyDescent="0.25">
      <c r="B296" s="1">
        <v>277</v>
      </c>
      <c r="C296" s="2">
        <f t="shared" si="32"/>
        <v>1773.557892969668</v>
      </c>
      <c r="D296" s="2">
        <f t="shared" si="35"/>
        <v>4362486.4119461784</v>
      </c>
      <c r="F296" s="2">
        <f t="shared" si="33"/>
        <v>464712.41194617847</v>
      </c>
      <c r="G296" s="3">
        <f t="shared" si="34"/>
        <v>45003</v>
      </c>
    </row>
    <row r="297" spans="1:9" x14ac:dyDescent="0.25">
      <c r="B297" s="1">
        <v>278</v>
      </c>
      <c r="C297" s="2">
        <f t="shared" si="32"/>
        <v>1774.2792217305819</v>
      </c>
      <c r="D297" s="2">
        <f t="shared" si="35"/>
        <v>4364260.6911679087</v>
      </c>
      <c r="F297" s="2">
        <f t="shared" si="33"/>
        <v>466486.69116790907</v>
      </c>
      <c r="G297" s="3">
        <f t="shared" si="34"/>
        <v>45004</v>
      </c>
    </row>
    <row r="298" spans="1:9" x14ac:dyDescent="0.25">
      <c r="A298" s="33">
        <v>9</v>
      </c>
      <c r="B298" s="33">
        <v>279</v>
      </c>
      <c r="C298" s="2">
        <f t="shared" si="32"/>
        <v>1775.0008438651619</v>
      </c>
      <c r="D298" s="55">
        <f t="shared" si="35"/>
        <v>4366035.6920117736</v>
      </c>
      <c r="E298" s="33"/>
      <c r="F298" s="55">
        <f t="shared" si="33"/>
        <v>468261.69201177423</v>
      </c>
      <c r="G298" s="3">
        <f t="shared" si="34"/>
        <v>45005</v>
      </c>
      <c r="I298" s="40">
        <f>F298-F270</f>
        <v>49428.209116182057</v>
      </c>
    </row>
    <row r="299" spans="1:9" x14ac:dyDescent="0.25">
      <c r="B299" s="1">
        <v>280</v>
      </c>
      <c r="C299" s="2">
        <f t="shared" si="32"/>
        <v>1775.7227594927267</v>
      </c>
      <c r="D299" s="2">
        <f t="shared" si="35"/>
        <v>4367811.4147712663</v>
      </c>
      <c r="F299" s="2">
        <f t="shared" si="33"/>
        <v>470037.41477126698</v>
      </c>
      <c r="G299" s="3">
        <f t="shared" si="34"/>
        <v>45006</v>
      </c>
    </row>
    <row r="300" spans="1:9" x14ac:dyDescent="0.25">
      <c r="B300" s="1">
        <v>281</v>
      </c>
      <c r="C300" s="2">
        <f t="shared" si="32"/>
        <v>1776.4449687326442</v>
      </c>
      <c r="D300" s="2">
        <f t="shared" si="35"/>
        <v>4369587.8597399993</v>
      </c>
      <c r="F300" s="2">
        <f t="shared" si="33"/>
        <v>471813.85973999964</v>
      </c>
      <c r="G300" s="3">
        <f t="shared" si="34"/>
        <v>45007</v>
      </c>
    </row>
    <row r="301" spans="1:9" x14ac:dyDescent="0.25">
      <c r="B301" s="1">
        <v>282</v>
      </c>
      <c r="C301" s="2">
        <f t="shared" si="32"/>
        <v>1777.1674717043302</v>
      </c>
      <c r="D301" s="2">
        <f t="shared" si="35"/>
        <v>4371365.0272117034</v>
      </c>
      <c r="F301" s="2">
        <f t="shared" si="33"/>
        <v>473591.02721170394</v>
      </c>
      <c r="G301" s="3">
        <f t="shared" si="34"/>
        <v>45008</v>
      </c>
    </row>
    <row r="302" spans="1:9" x14ac:dyDescent="0.25">
      <c r="B302" s="1">
        <v>283</v>
      </c>
      <c r="C302" s="2">
        <f t="shared" si="32"/>
        <v>1777.8902685272487</v>
      </c>
      <c r="D302" s="2">
        <f t="shared" si="35"/>
        <v>4373142.9174802303</v>
      </c>
      <c r="F302" s="2">
        <f t="shared" si="33"/>
        <v>475368.9174802312</v>
      </c>
      <c r="G302" s="3">
        <f t="shared" si="34"/>
        <v>45009</v>
      </c>
    </row>
    <row r="303" spans="1:9" x14ac:dyDescent="0.25">
      <c r="B303" s="1">
        <v>284</v>
      </c>
      <c r="C303" s="2">
        <f t="shared" si="32"/>
        <v>1778.6133593209131</v>
      </c>
      <c r="D303" s="2">
        <f t="shared" si="35"/>
        <v>4374921.5308395512</v>
      </c>
      <c r="F303" s="2">
        <f t="shared" si="33"/>
        <v>477147.53083955211</v>
      </c>
      <c r="G303" s="3">
        <f t="shared" si="34"/>
        <v>45010</v>
      </c>
    </row>
    <row r="304" spans="1:9" x14ac:dyDescent="0.25">
      <c r="B304" s="1">
        <v>285</v>
      </c>
      <c r="C304" s="2">
        <f t="shared" si="32"/>
        <v>1779.3367442048852</v>
      </c>
      <c r="D304" s="2">
        <f t="shared" si="35"/>
        <v>4376700.8675837563</v>
      </c>
      <c r="F304" s="2">
        <f t="shared" si="33"/>
        <v>478926.86758375698</v>
      </c>
      <c r="G304" s="3">
        <f t="shared" si="34"/>
        <v>45011</v>
      </c>
    </row>
    <row r="305" spans="2:7" x14ac:dyDescent="0.25">
      <c r="B305" s="1">
        <v>286</v>
      </c>
      <c r="C305" s="2">
        <f t="shared" si="32"/>
        <v>1780.0604232987753</v>
      </c>
      <c r="D305" s="2">
        <f t="shared" si="35"/>
        <v>4378480.9280070551</v>
      </c>
      <c r="F305" s="2">
        <f t="shared" si="33"/>
        <v>480706.92800705577</v>
      </c>
      <c r="G305" s="3">
        <f t="shared" si="34"/>
        <v>45012</v>
      </c>
    </row>
    <row r="306" spans="2:7" x14ac:dyDescent="0.25">
      <c r="B306" s="1">
        <v>287</v>
      </c>
      <c r="C306" s="2">
        <f t="shared" si="32"/>
        <v>1780.784396722242</v>
      </c>
      <c r="D306" s="2">
        <f t="shared" si="35"/>
        <v>4380261.7124037771</v>
      </c>
      <c r="F306" s="2">
        <f t="shared" si="33"/>
        <v>482487.71240377799</v>
      </c>
      <c r="G306" s="3">
        <f t="shared" si="34"/>
        <v>45013</v>
      </c>
    </row>
    <row r="307" spans="2:7" x14ac:dyDescent="0.25">
      <c r="B307" s="1">
        <v>288</v>
      </c>
      <c r="C307" s="2">
        <f t="shared" si="32"/>
        <v>1781.5086645949932</v>
      </c>
      <c r="D307" s="2">
        <f t="shared" si="35"/>
        <v>4382043.221068372</v>
      </c>
      <c r="F307" s="2">
        <f t="shared" si="33"/>
        <v>484269.22106837301</v>
      </c>
      <c r="G307" s="3">
        <f t="shared" si="34"/>
        <v>45014</v>
      </c>
    </row>
    <row r="308" spans="2:7" x14ac:dyDescent="0.25">
      <c r="B308" s="1">
        <v>289</v>
      </c>
      <c r="C308" s="2">
        <f t="shared" si="32"/>
        <v>1782.2332270367851</v>
      </c>
      <c r="D308" s="2">
        <f t="shared" si="35"/>
        <v>4383825.4542954089</v>
      </c>
      <c r="F308" s="2">
        <f t="shared" si="33"/>
        <v>486051.45429540979</v>
      </c>
      <c r="G308" s="3">
        <f t="shared" si="34"/>
        <v>45015</v>
      </c>
    </row>
    <row r="309" spans="2:7" x14ac:dyDescent="0.25">
      <c r="B309" s="1">
        <v>290</v>
      </c>
      <c r="C309" s="2">
        <f t="shared" si="32"/>
        <v>1782.9580841674228</v>
      </c>
      <c r="D309" s="2">
        <f t="shared" si="35"/>
        <v>4385608.4123795759</v>
      </c>
      <c r="F309" s="2">
        <f t="shared" si="33"/>
        <v>487834.41237957723</v>
      </c>
      <c r="G309" s="3">
        <f t="shared" si="34"/>
        <v>45016</v>
      </c>
    </row>
    <row r="310" spans="2:7" x14ac:dyDescent="0.25">
      <c r="B310" s="1">
        <v>291</v>
      </c>
      <c r="C310" s="2">
        <f t="shared" si="32"/>
        <v>1783.6832361067598</v>
      </c>
      <c r="D310" s="2">
        <f t="shared" si="35"/>
        <v>4387392.0956156822</v>
      </c>
      <c r="F310" s="2">
        <f t="shared" si="33"/>
        <v>489618.095615684</v>
      </c>
      <c r="G310" s="3">
        <f t="shared" si="34"/>
        <v>45017</v>
      </c>
    </row>
    <row r="311" spans="2:7" x14ac:dyDescent="0.25">
      <c r="B311" s="1">
        <v>292</v>
      </c>
      <c r="C311" s="2">
        <f t="shared" si="32"/>
        <v>1784.4086829746986</v>
      </c>
      <c r="D311" s="2">
        <f t="shared" si="35"/>
        <v>4389176.5042986572</v>
      </c>
      <c r="F311" s="2">
        <f t="shared" si="33"/>
        <v>491402.50429865869</v>
      </c>
      <c r="G311" s="3">
        <f t="shared" si="34"/>
        <v>45018</v>
      </c>
    </row>
    <row r="312" spans="2:7" x14ac:dyDescent="0.25">
      <c r="B312" s="1">
        <v>293</v>
      </c>
      <c r="C312" s="2">
        <f t="shared" si="32"/>
        <v>1785.1344248911912</v>
      </c>
      <c r="D312" s="2">
        <f t="shared" si="35"/>
        <v>4390961.6387235485</v>
      </c>
      <c r="F312" s="2">
        <f t="shared" si="33"/>
        <v>493187.6387235499</v>
      </c>
      <c r="G312" s="3">
        <f t="shared" si="34"/>
        <v>45019</v>
      </c>
    </row>
    <row r="313" spans="2:7" x14ac:dyDescent="0.25">
      <c r="B313" s="1">
        <v>294</v>
      </c>
      <c r="C313" s="2">
        <f t="shared" si="32"/>
        <v>1785.8604619762368</v>
      </c>
      <c r="D313" s="2">
        <f t="shared" si="35"/>
        <v>4392747.4991855249</v>
      </c>
      <c r="F313" s="2">
        <f t="shared" si="33"/>
        <v>494973.49918552616</v>
      </c>
      <c r="G313" s="3">
        <f t="shared" si="34"/>
        <v>45020</v>
      </c>
    </row>
    <row r="314" spans="2:7" x14ac:dyDescent="0.25">
      <c r="B314" s="1">
        <v>295</v>
      </c>
      <c r="C314" s="2">
        <f t="shared" si="32"/>
        <v>1786.5867943498845</v>
      </c>
      <c r="D314" s="2">
        <f t="shared" si="35"/>
        <v>4394534.0859798752</v>
      </c>
      <c r="F314" s="2">
        <f t="shared" si="33"/>
        <v>496760.08597987605</v>
      </c>
      <c r="G314" s="3">
        <f t="shared" si="34"/>
        <v>45021</v>
      </c>
    </row>
    <row r="315" spans="2:7" x14ac:dyDescent="0.25">
      <c r="B315" s="1">
        <v>296</v>
      </c>
      <c r="C315" s="2">
        <f t="shared" si="32"/>
        <v>1787.3134221322321</v>
      </c>
      <c r="D315" s="2">
        <f t="shared" si="35"/>
        <v>4396321.3994020075</v>
      </c>
      <c r="F315" s="2">
        <f t="shared" si="33"/>
        <v>498547.39940200828</v>
      </c>
      <c r="G315" s="3">
        <f t="shared" si="34"/>
        <v>45022</v>
      </c>
    </row>
    <row r="316" spans="2:7" x14ac:dyDescent="0.25">
      <c r="B316" s="1">
        <v>297</v>
      </c>
      <c r="C316" s="2">
        <f t="shared" si="32"/>
        <v>1788.0403454434258</v>
      </c>
      <c r="D316" s="2">
        <f t="shared" si="35"/>
        <v>4398109.4397474509</v>
      </c>
      <c r="F316" s="2">
        <f t="shared" si="33"/>
        <v>500335.43974745169</v>
      </c>
      <c r="G316" s="3">
        <f t="shared" si="34"/>
        <v>45023</v>
      </c>
    </row>
    <row r="317" spans="2:7" x14ac:dyDescent="0.25">
      <c r="B317" s="1">
        <v>298</v>
      </c>
      <c r="C317" s="2">
        <f t="shared" si="32"/>
        <v>1788.7675644036613</v>
      </c>
      <c r="D317" s="2">
        <f t="shared" si="35"/>
        <v>4399898.2073118547</v>
      </c>
      <c r="F317" s="2">
        <f t="shared" si="33"/>
        <v>502124.20731185534</v>
      </c>
      <c r="G317" s="3">
        <f t="shared" si="34"/>
        <v>45024</v>
      </c>
    </row>
    <row r="318" spans="2:7" x14ac:dyDescent="0.25">
      <c r="B318" s="1">
        <v>299</v>
      </c>
      <c r="C318" s="2">
        <f t="shared" si="32"/>
        <v>1789.4950791331826</v>
      </c>
      <c r="D318" s="2">
        <f t="shared" si="35"/>
        <v>4401687.7023909874</v>
      </c>
      <c r="F318" s="2">
        <f t="shared" si="33"/>
        <v>503913.70239098853</v>
      </c>
      <c r="G318" s="3">
        <f t="shared" si="34"/>
        <v>45025</v>
      </c>
    </row>
    <row r="319" spans="2:7" x14ac:dyDescent="0.25">
      <c r="B319" s="1">
        <v>300</v>
      </c>
      <c r="C319" s="2">
        <f t="shared" si="32"/>
        <v>1790.2228897522825</v>
      </c>
      <c r="D319" s="2">
        <f t="shared" si="35"/>
        <v>4403477.9252807396</v>
      </c>
      <c r="F319" s="2">
        <f t="shared" si="33"/>
        <v>505703.92528074083</v>
      </c>
      <c r="G319" s="3">
        <f t="shared" si="34"/>
        <v>45026</v>
      </c>
    </row>
    <row r="320" spans="2:7" x14ac:dyDescent="0.25">
      <c r="B320" s="1">
        <v>301</v>
      </c>
      <c r="C320" s="2">
        <f t="shared" si="32"/>
        <v>1790.9509963813039</v>
      </c>
      <c r="D320" s="2">
        <f t="shared" si="35"/>
        <v>4405268.8762771208</v>
      </c>
      <c r="F320" s="2">
        <f t="shared" si="33"/>
        <v>507494.87627712212</v>
      </c>
      <c r="G320" s="3">
        <f t="shared" si="34"/>
        <v>45027</v>
      </c>
    </row>
    <row r="321" spans="1:9" x14ac:dyDescent="0.25">
      <c r="B321" s="1">
        <v>302</v>
      </c>
      <c r="C321" s="2">
        <f t="shared" si="32"/>
        <v>1791.6793991406375</v>
      </c>
      <c r="D321" s="2">
        <f t="shared" si="35"/>
        <v>4407060.555676261</v>
      </c>
      <c r="F321" s="2">
        <f t="shared" si="33"/>
        <v>509286.55567626277</v>
      </c>
      <c r="G321" s="3">
        <f t="shared" si="34"/>
        <v>45028</v>
      </c>
    </row>
    <row r="322" spans="1:9" x14ac:dyDescent="0.25">
      <c r="B322" s="1">
        <v>303</v>
      </c>
      <c r="C322" s="2">
        <f t="shared" si="32"/>
        <v>1792.4080981507232</v>
      </c>
      <c r="D322" s="2">
        <f t="shared" si="35"/>
        <v>4408852.9637744119</v>
      </c>
      <c r="F322" s="2">
        <f t="shared" si="33"/>
        <v>511078.96377441351</v>
      </c>
      <c r="G322" s="3">
        <f t="shared" si="34"/>
        <v>45029</v>
      </c>
    </row>
    <row r="323" spans="1:9" x14ac:dyDescent="0.25">
      <c r="B323" s="1">
        <v>304</v>
      </c>
      <c r="C323" s="2">
        <f t="shared" si="32"/>
        <v>1793.1370935320504</v>
      </c>
      <c r="D323" s="2">
        <f t="shared" si="35"/>
        <v>4410646.1008679438</v>
      </c>
      <c r="F323" s="2">
        <f t="shared" si="33"/>
        <v>512872.10086794558</v>
      </c>
      <c r="G323" s="3">
        <f t="shared" si="34"/>
        <v>45030</v>
      </c>
    </row>
    <row r="324" spans="1:9" x14ac:dyDescent="0.25">
      <c r="B324" s="1">
        <v>305</v>
      </c>
      <c r="C324" s="2">
        <f t="shared" si="32"/>
        <v>1793.8663854051563</v>
      </c>
      <c r="D324" s="2">
        <f t="shared" si="35"/>
        <v>4412439.9672533488</v>
      </c>
      <c r="F324" s="2">
        <f t="shared" si="33"/>
        <v>514665.96725335077</v>
      </c>
      <c r="G324" s="3">
        <f t="shared" si="34"/>
        <v>45031</v>
      </c>
    </row>
    <row r="325" spans="1:9" x14ac:dyDescent="0.25">
      <c r="B325" s="1">
        <v>306</v>
      </c>
      <c r="C325" s="2">
        <f t="shared" si="32"/>
        <v>1794.5959738906286</v>
      </c>
      <c r="D325" s="2">
        <f t="shared" si="35"/>
        <v>4414234.5632272391</v>
      </c>
      <c r="F325" s="2">
        <f t="shared" si="33"/>
        <v>516460.56322724139</v>
      </c>
      <c r="G325" s="3">
        <f t="shared" si="34"/>
        <v>45032</v>
      </c>
    </row>
    <row r="326" spans="1:9" x14ac:dyDescent="0.25">
      <c r="B326" s="1">
        <v>307</v>
      </c>
      <c r="C326" s="2">
        <f t="shared" si="32"/>
        <v>1795.325859109103</v>
      </c>
      <c r="D326" s="2">
        <f t="shared" si="35"/>
        <v>4416029.889086348</v>
      </c>
      <c r="F326" s="2">
        <f t="shared" si="33"/>
        <v>518255.88908635051</v>
      </c>
      <c r="G326" s="3">
        <f t="shared" si="34"/>
        <v>45033</v>
      </c>
    </row>
    <row r="327" spans="1:9" x14ac:dyDescent="0.25">
      <c r="B327" s="1">
        <v>308</v>
      </c>
      <c r="C327" s="2">
        <f t="shared" si="32"/>
        <v>1796.0560411812648</v>
      </c>
      <c r="D327" s="2">
        <f t="shared" si="35"/>
        <v>4417825.9451275291</v>
      </c>
      <c r="F327" s="2">
        <f t="shared" si="33"/>
        <v>520051.94512753177</v>
      </c>
      <c r="G327" s="3">
        <f t="shared" si="34"/>
        <v>45034</v>
      </c>
    </row>
    <row r="328" spans="1:9" x14ac:dyDescent="0.25">
      <c r="B328" s="1">
        <v>309</v>
      </c>
      <c r="C328" s="2">
        <f t="shared" si="32"/>
        <v>1796.7865202278481</v>
      </c>
      <c r="D328" s="2">
        <f t="shared" si="35"/>
        <v>4419622.7316477569</v>
      </c>
      <c r="F328" s="2">
        <f t="shared" si="33"/>
        <v>521848.73164775962</v>
      </c>
      <c r="G328" s="3">
        <f t="shared" si="34"/>
        <v>45035</v>
      </c>
    </row>
    <row r="329" spans="1:9" x14ac:dyDescent="0.25">
      <c r="A329" s="33">
        <v>10</v>
      </c>
      <c r="B329" s="33">
        <v>310</v>
      </c>
      <c r="C329" s="2">
        <f t="shared" si="32"/>
        <v>1797.5172963696364</v>
      </c>
      <c r="D329" s="55">
        <f t="shared" si="35"/>
        <v>4421420.2489441261</v>
      </c>
      <c r="E329" s="33"/>
      <c r="F329" s="55">
        <f t="shared" si="33"/>
        <v>523646.24894412927</v>
      </c>
      <c r="G329" s="3">
        <f t="shared" si="34"/>
        <v>45036</v>
      </c>
      <c r="I329" s="40">
        <f>F329-F298</f>
        <v>55384.556932355044</v>
      </c>
    </row>
    <row r="330" spans="1:9" x14ac:dyDescent="0.25">
      <c r="B330" s="1">
        <v>311</v>
      </c>
      <c r="C330" s="2">
        <f t="shared" si="32"/>
        <v>1798.2483697274617</v>
      </c>
      <c r="D330" s="2">
        <f t="shared" si="35"/>
        <v>4423218.4973138534</v>
      </c>
      <c r="F330" s="2">
        <f t="shared" si="33"/>
        <v>525444.49731385673</v>
      </c>
      <c r="G330" s="3">
        <f t="shared" si="34"/>
        <v>45037</v>
      </c>
    </row>
    <row r="331" spans="1:9" x14ac:dyDescent="0.25">
      <c r="B331" s="1">
        <v>312</v>
      </c>
      <c r="C331" s="2">
        <f t="shared" si="32"/>
        <v>1798.9797404222061</v>
      </c>
      <c r="D331" s="2">
        <f t="shared" si="35"/>
        <v>4425017.4770542756</v>
      </c>
      <c r="F331" s="2">
        <f t="shared" si="33"/>
        <v>527243.47705427895</v>
      </c>
      <c r="G331" s="3">
        <f t="shared" si="34"/>
        <v>45038</v>
      </c>
    </row>
    <row r="332" spans="1:9" x14ac:dyDescent="0.25">
      <c r="B332" s="1">
        <v>313</v>
      </c>
      <c r="C332" s="2">
        <f t="shared" si="32"/>
        <v>1799.7114085748003</v>
      </c>
      <c r="D332" s="2">
        <f t="shared" si="35"/>
        <v>4426817.1884628506</v>
      </c>
      <c r="F332" s="2">
        <f t="shared" si="33"/>
        <v>529043.18846285378</v>
      </c>
      <c r="G332" s="3">
        <f t="shared" si="34"/>
        <v>45039</v>
      </c>
    </row>
    <row r="333" spans="1:9" x14ac:dyDescent="0.25">
      <c r="B333" s="1">
        <v>314</v>
      </c>
      <c r="C333" s="2">
        <f t="shared" si="32"/>
        <v>1800.4433743062239</v>
      </c>
      <c r="D333" s="2">
        <f t="shared" si="35"/>
        <v>4428617.6318371566</v>
      </c>
      <c r="F333" s="2">
        <f t="shared" si="33"/>
        <v>530843.63183715998</v>
      </c>
      <c r="G333" s="3">
        <f t="shared" si="34"/>
        <v>45040</v>
      </c>
    </row>
    <row r="334" spans="1:9" x14ac:dyDescent="0.25">
      <c r="B334" s="1">
        <v>315</v>
      </c>
      <c r="C334" s="2">
        <f t="shared" si="32"/>
        <v>1801.1756377375061</v>
      </c>
      <c r="D334" s="2">
        <f t="shared" si="35"/>
        <v>4430418.8074748944</v>
      </c>
      <c r="F334" s="2">
        <f t="shared" si="33"/>
        <v>532644.80747489748</v>
      </c>
      <c r="G334" s="3">
        <f t="shared" si="34"/>
        <v>45041</v>
      </c>
    </row>
    <row r="335" spans="1:9" x14ac:dyDescent="0.25">
      <c r="B335" s="1">
        <v>316</v>
      </c>
      <c r="C335" s="2">
        <f t="shared" si="32"/>
        <v>1801.9081989897256</v>
      </c>
      <c r="D335" s="2">
        <f t="shared" si="35"/>
        <v>4432220.7156738844</v>
      </c>
      <c r="F335" s="2">
        <f t="shared" si="33"/>
        <v>534446.71567388717</v>
      </c>
      <c r="G335" s="3">
        <f t="shared" si="34"/>
        <v>45042</v>
      </c>
    </row>
    <row r="336" spans="1:9" x14ac:dyDescent="0.25">
      <c r="B336" s="1">
        <v>317</v>
      </c>
      <c r="C336" s="2">
        <f t="shared" si="32"/>
        <v>1802.6410581840096</v>
      </c>
      <c r="D336" s="2">
        <f t="shared" si="35"/>
        <v>4434023.3567320686</v>
      </c>
      <c r="F336" s="2">
        <f t="shared" si="33"/>
        <v>536249.35673207114</v>
      </c>
      <c r="G336" s="3">
        <f t="shared" si="34"/>
        <v>45043</v>
      </c>
    </row>
    <row r="337" spans="2:7" x14ac:dyDescent="0.25">
      <c r="B337" s="1">
        <v>318</v>
      </c>
      <c r="C337" s="2">
        <f t="shared" si="32"/>
        <v>1803.3742154415352</v>
      </c>
      <c r="D337" s="2">
        <f t="shared" si="35"/>
        <v>4435826.7309475103</v>
      </c>
      <c r="F337" s="2">
        <f t="shared" si="33"/>
        <v>538052.73094751267</v>
      </c>
      <c r="G337" s="3">
        <f t="shared" si="34"/>
        <v>45044</v>
      </c>
    </row>
    <row r="338" spans="2:7" x14ac:dyDescent="0.25">
      <c r="B338" s="1">
        <v>319</v>
      </c>
      <c r="C338" s="2">
        <f t="shared" si="32"/>
        <v>1804.1076708835283</v>
      </c>
      <c r="D338" s="2">
        <f t="shared" si="35"/>
        <v>4437630.838618394</v>
      </c>
      <c r="F338" s="2">
        <f t="shared" si="33"/>
        <v>539856.8386183962</v>
      </c>
      <c r="G338" s="3">
        <f t="shared" si="34"/>
        <v>45045</v>
      </c>
    </row>
    <row r="339" spans="2:7" x14ac:dyDescent="0.25">
      <c r="B339" s="1">
        <v>320</v>
      </c>
      <c r="C339" s="2">
        <f t="shared" si="32"/>
        <v>1804.8414246312643</v>
      </c>
      <c r="D339" s="2">
        <f t="shared" si="35"/>
        <v>4439435.6800430249</v>
      </c>
      <c r="F339" s="2">
        <f t="shared" si="33"/>
        <v>541661.6800430275</v>
      </c>
      <c r="G339" s="3">
        <f t="shared" si="34"/>
        <v>45046</v>
      </c>
    </row>
    <row r="340" spans="2:7" x14ac:dyDescent="0.25">
      <c r="B340" s="1">
        <v>321</v>
      </c>
      <c r="C340" s="2">
        <f t="shared" si="32"/>
        <v>1805.5754768060683</v>
      </c>
      <c r="D340" s="2">
        <f t="shared" si="35"/>
        <v>4441241.2555198306</v>
      </c>
      <c r="F340" s="2">
        <f t="shared" si="33"/>
        <v>543467.25551983353</v>
      </c>
      <c r="G340" s="3">
        <f t="shared" si="34"/>
        <v>45047</v>
      </c>
    </row>
    <row r="341" spans="2:7" x14ac:dyDescent="0.25">
      <c r="B341" s="1">
        <v>322</v>
      </c>
      <c r="C341" s="2">
        <f t="shared" si="32"/>
        <v>1806.3098275293139</v>
      </c>
      <c r="D341" s="2">
        <f t="shared" si="35"/>
        <v>4443047.5653473595</v>
      </c>
      <c r="F341" s="2">
        <f t="shared" si="33"/>
        <v>545273.56534736289</v>
      </c>
      <c r="G341" s="3">
        <f t="shared" si="34"/>
        <v>45048</v>
      </c>
    </row>
    <row r="342" spans="2:7" x14ac:dyDescent="0.25">
      <c r="B342" s="1">
        <v>323</v>
      </c>
      <c r="C342" s="2">
        <f t="shared" ref="C342:C405" si="36">$D$8*D341</f>
        <v>1807.0444769224252</v>
      </c>
      <c r="D342" s="2">
        <f t="shared" si="35"/>
        <v>4444854.6098242821</v>
      </c>
      <c r="F342" s="2">
        <f t="shared" ref="F342:F405" si="37">F341+C342</f>
        <v>547080.60982428526</v>
      </c>
      <c r="G342" s="3">
        <f t="shared" ref="G342:G405" si="38">1+G341</f>
        <v>45049</v>
      </c>
    </row>
    <row r="343" spans="2:7" x14ac:dyDescent="0.25">
      <c r="B343" s="1">
        <v>324</v>
      </c>
      <c r="C343" s="2">
        <f t="shared" si="36"/>
        <v>1807.7794251068751</v>
      </c>
      <c r="D343" s="2">
        <f t="shared" si="35"/>
        <v>4446662.3892493891</v>
      </c>
      <c r="F343" s="2">
        <f t="shared" si="37"/>
        <v>548888.38924939209</v>
      </c>
      <c r="G343" s="3">
        <f t="shared" si="38"/>
        <v>45050</v>
      </c>
    </row>
    <row r="344" spans="2:7" x14ac:dyDescent="0.25">
      <c r="B344" s="1">
        <v>325</v>
      </c>
      <c r="C344" s="2">
        <f t="shared" si="36"/>
        <v>1808.5146722041854</v>
      </c>
      <c r="D344" s="2">
        <f t="shared" si="35"/>
        <v>4448470.903921593</v>
      </c>
      <c r="F344" s="2">
        <f t="shared" si="37"/>
        <v>550696.90392159624</v>
      </c>
      <c r="G344" s="3">
        <f t="shared" si="38"/>
        <v>45051</v>
      </c>
    </row>
    <row r="345" spans="2:7" x14ac:dyDescent="0.25">
      <c r="B345" s="1">
        <v>326</v>
      </c>
      <c r="C345" s="2">
        <f t="shared" si="36"/>
        <v>1809.2502183359279</v>
      </c>
      <c r="D345" s="2">
        <f t="shared" si="35"/>
        <v>4450280.1541399285</v>
      </c>
      <c r="F345" s="2">
        <f t="shared" si="37"/>
        <v>552506.15413993213</v>
      </c>
      <c r="G345" s="3">
        <f t="shared" si="38"/>
        <v>45052</v>
      </c>
    </row>
    <row r="346" spans="2:7" x14ac:dyDescent="0.25">
      <c r="B346" s="1">
        <v>327</v>
      </c>
      <c r="C346" s="2">
        <f t="shared" si="36"/>
        <v>1809.9860636237238</v>
      </c>
      <c r="D346" s="2">
        <f t="shared" ref="D346:D409" si="39">D345+C346</f>
        <v>4452090.1402035523</v>
      </c>
      <c r="F346" s="2">
        <f t="shared" si="37"/>
        <v>554316.14020355581</v>
      </c>
      <c r="G346" s="3">
        <f t="shared" si="38"/>
        <v>45053</v>
      </c>
    </row>
    <row r="347" spans="2:7" x14ac:dyDescent="0.25">
      <c r="B347" s="1">
        <v>328</v>
      </c>
      <c r="C347" s="2">
        <f t="shared" si="36"/>
        <v>1810.7222081892439</v>
      </c>
      <c r="D347" s="2">
        <f t="shared" si="39"/>
        <v>4453900.8624117412</v>
      </c>
      <c r="F347" s="2">
        <f t="shared" si="37"/>
        <v>556126.86241174501</v>
      </c>
      <c r="G347" s="3">
        <f t="shared" si="38"/>
        <v>45054</v>
      </c>
    </row>
    <row r="348" spans="2:7" x14ac:dyDescent="0.25">
      <c r="B348" s="1">
        <v>329</v>
      </c>
      <c r="C348" s="2">
        <f t="shared" si="36"/>
        <v>1811.458652154208</v>
      </c>
      <c r="D348" s="2">
        <f t="shared" si="39"/>
        <v>4455712.3210638957</v>
      </c>
      <c r="F348" s="2">
        <f t="shared" si="37"/>
        <v>557938.3210638992</v>
      </c>
      <c r="G348" s="3">
        <f t="shared" si="38"/>
        <v>45055</v>
      </c>
    </row>
    <row r="349" spans="2:7" x14ac:dyDescent="0.25">
      <c r="B349" s="1">
        <v>330</v>
      </c>
      <c r="C349" s="2">
        <f t="shared" si="36"/>
        <v>1812.1953956403861</v>
      </c>
      <c r="D349" s="2">
        <f t="shared" si="39"/>
        <v>4457524.5164595358</v>
      </c>
      <c r="F349" s="2">
        <f t="shared" si="37"/>
        <v>559750.51645953953</v>
      </c>
      <c r="G349" s="3">
        <f t="shared" si="38"/>
        <v>45056</v>
      </c>
    </row>
    <row r="350" spans="2:7" x14ac:dyDescent="0.25">
      <c r="B350" s="1">
        <v>331</v>
      </c>
      <c r="C350" s="2">
        <f t="shared" si="36"/>
        <v>1812.932438769597</v>
      </c>
      <c r="D350" s="2">
        <f t="shared" si="39"/>
        <v>4459337.4488983052</v>
      </c>
      <c r="F350" s="2">
        <f t="shared" si="37"/>
        <v>561563.44889830914</v>
      </c>
      <c r="G350" s="3">
        <f t="shared" si="38"/>
        <v>45057</v>
      </c>
    </row>
    <row r="351" spans="2:7" x14ac:dyDescent="0.25">
      <c r="B351" s="1">
        <v>332</v>
      </c>
      <c r="C351" s="2">
        <f t="shared" si="36"/>
        <v>1813.669781663709</v>
      </c>
      <c r="D351" s="2">
        <f t="shared" si="39"/>
        <v>4461151.1186799686</v>
      </c>
      <c r="F351" s="2">
        <f t="shared" si="37"/>
        <v>563377.11867997283</v>
      </c>
      <c r="G351" s="3">
        <f t="shared" si="38"/>
        <v>45058</v>
      </c>
    </row>
    <row r="352" spans="2:7" x14ac:dyDescent="0.25">
      <c r="B352" s="1">
        <v>333</v>
      </c>
      <c r="C352" s="2">
        <f t="shared" si="36"/>
        <v>1814.4074244446413</v>
      </c>
      <c r="D352" s="2">
        <f t="shared" si="39"/>
        <v>4462965.526104413</v>
      </c>
      <c r="F352" s="2">
        <f t="shared" si="37"/>
        <v>565191.52610441751</v>
      </c>
      <c r="G352" s="3">
        <f t="shared" si="38"/>
        <v>45059</v>
      </c>
    </row>
    <row r="353" spans="1:9" x14ac:dyDescent="0.25">
      <c r="B353" s="1">
        <v>334</v>
      </c>
      <c r="C353" s="2">
        <f t="shared" si="36"/>
        <v>1815.1453672343607</v>
      </c>
      <c r="D353" s="2">
        <f t="shared" si="39"/>
        <v>4464780.671471647</v>
      </c>
      <c r="F353" s="2">
        <f t="shared" si="37"/>
        <v>567006.67147165188</v>
      </c>
      <c r="G353" s="3">
        <f t="shared" si="38"/>
        <v>45060</v>
      </c>
    </row>
    <row r="354" spans="1:9" x14ac:dyDescent="0.25">
      <c r="B354" s="1">
        <v>335</v>
      </c>
      <c r="C354" s="2">
        <f t="shared" si="36"/>
        <v>1815.8836101548852</v>
      </c>
      <c r="D354" s="2">
        <f t="shared" si="39"/>
        <v>4466596.5550818015</v>
      </c>
      <c r="F354" s="2">
        <f t="shared" si="37"/>
        <v>568822.55508180673</v>
      </c>
      <c r="G354" s="3">
        <f t="shared" si="38"/>
        <v>45061</v>
      </c>
    </row>
    <row r="355" spans="1:9" x14ac:dyDescent="0.25">
      <c r="B355" s="1">
        <v>336</v>
      </c>
      <c r="C355" s="2">
        <f t="shared" si="36"/>
        <v>1816.6221533282819</v>
      </c>
      <c r="D355" s="2">
        <f t="shared" si="39"/>
        <v>4468413.1772351302</v>
      </c>
      <c r="F355" s="2">
        <f t="shared" si="37"/>
        <v>570639.17723513499</v>
      </c>
      <c r="G355" s="3">
        <f t="shared" si="38"/>
        <v>45062</v>
      </c>
    </row>
    <row r="356" spans="1:9" x14ac:dyDescent="0.25">
      <c r="B356" s="1">
        <v>337</v>
      </c>
      <c r="C356" s="2">
        <f t="shared" si="36"/>
        <v>1817.3609968766675</v>
      </c>
      <c r="D356" s="2">
        <f t="shared" si="39"/>
        <v>4470230.5382320071</v>
      </c>
      <c r="F356" s="2">
        <f t="shared" si="37"/>
        <v>572456.5382320116</v>
      </c>
      <c r="G356" s="3">
        <f t="shared" si="38"/>
        <v>45063</v>
      </c>
    </row>
    <row r="357" spans="1:9" x14ac:dyDescent="0.25">
      <c r="B357" s="1">
        <v>338</v>
      </c>
      <c r="C357" s="2">
        <f t="shared" si="36"/>
        <v>1818.1001409222083</v>
      </c>
      <c r="D357" s="2">
        <f t="shared" si="39"/>
        <v>4472048.6383729288</v>
      </c>
      <c r="F357" s="2">
        <f t="shared" si="37"/>
        <v>574274.63837293384</v>
      </c>
      <c r="G357" s="3">
        <f t="shared" si="38"/>
        <v>45064</v>
      </c>
    </row>
    <row r="358" spans="1:9" x14ac:dyDescent="0.25">
      <c r="B358" s="1">
        <v>339</v>
      </c>
      <c r="C358" s="2">
        <f t="shared" si="36"/>
        <v>1818.8395855871199</v>
      </c>
      <c r="D358" s="2">
        <f t="shared" si="39"/>
        <v>4473867.4779585162</v>
      </c>
      <c r="F358" s="2">
        <f t="shared" si="37"/>
        <v>576093.47795852099</v>
      </c>
      <c r="G358" s="3">
        <f t="shared" si="38"/>
        <v>45065</v>
      </c>
    </row>
    <row r="359" spans="1:9" x14ac:dyDescent="0.25">
      <c r="A359" s="33">
        <v>11</v>
      </c>
      <c r="B359" s="33">
        <v>340</v>
      </c>
      <c r="C359" s="2">
        <f t="shared" si="36"/>
        <v>1819.5793309936687</v>
      </c>
      <c r="D359" s="55">
        <f t="shared" si="39"/>
        <v>4475687.05728951</v>
      </c>
      <c r="E359" s="33"/>
      <c r="F359" s="55">
        <f t="shared" si="37"/>
        <v>577913.05728951469</v>
      </c>
      <c r="G359" s="3">
        <f t="shared" si="38"/>
        <v>45066</v>
      </c>
      <c r="I359" s="40">
        <f>F359-F329</f>
        <v>54266.80834538542</v>
      </c>
    </row>
    <row r="360" spans="1:9" x14ac:dyDescent="0.25">
      <c r="B360" s="1">
        <v>341</v>
      </c>
      <c r="C360" s="2">
        <f t="shared" si="36"/>
        <v>1820.3193772641698</v>
      </c>
      <c r="D360" s="2">
        <f t="shared" si="39"/>
        <v>4477507.376666774</v>
      </c>
      <c r="F360" s="2">
        <f t="shared" si="37"/>
        <v>579733.37666677881</v>
      </c>
      <c r="G360" s="3">
        <f t="shared" si="38"/>
        <v>45067</v>
      </c>
    </row>
    <row r="361" spans="1:9" x14ac:dyDescent="0.25">
      <c r="B361" s="1">
        <v>342</v>
      </c>
      <c r="C361" s="2">
        <f t="shared" si="36"/>
        <v>1821.0597245209885</v>
      </c>
      <c r="D361" s="2">
        <f t="shared" si="39"/>
        <v>4479328.4363912949</v>
      </c>
      <c r="F361" s="2">
        <f t="shared" si="37"/>
        <v>581554.43639129982</v>
      </c>
      <c r="G361" s="3">
        <f t="shared" si="38"/>
        <v>45068</v>
      </c>
    </row>
    <row r="362" spans="1:9" x14ac:dyDescent="0.25">
      <c r="B362" s="1">
        <v>343</v>
      </c>
      <c r="C362" s="2">
        <f t="shared" si="36"/>
        <v>1821.8003728865399</v>
      </c>
      <c r="D362" s="2">
        <f t="shared" si="39"/>
        <v>4481150.2367641814</v>
      </c>
      <c r="F362" s="2">
        <f t="shared" si="37"/>
        <v>583376.23676418641</v>
      </c>
      <c r="G362" s="3">
        <f t="shared" si="38"/>
        <v>45069</v>
      </c>
    </row>
    <row r="363" spans="1:9" x14ac:dyDescent="0.25">
      <c r="B363" s="1">
        <v>344</v>
      </c>
      <c r="C363" s="2">
        <f t="shared" si="36"/>
        <v>1822.5413224832885</v>
      </c>
      <c r="D363" s="2">
        <f t="shared" si="39"/>
        <v>4482972.7780866651</v>
      </c>
      <c r="F363" s="2">
        <f t="shared" si="37"/>
        <v>585198.77808666974</v>
      </c>
      <c r="G363" s="3">
        <f t="shared" si="38"/>
        <v>45070</v>
      </c>
    </row>
    <row r="364" spans="1:9" x14ac:dyDescent="0.25">
      <c r="B364" s="1">
        <v>345</v>
      </c>
      <c r="C364" s="2">
        <f t="shared" si="36"/>
        <v>1823.2825734337496</v>
      </c>
      <c r="D364" s="2">
        <f t="shared" si="39"/>
        <v>4484796.0606600987</v>
      </c>
      <c r="F364" s="2">
        <f t="shared" si="37"/>
        <v>587022.06066010345</v>
      </c>
      <c r="G364" s="3">
        <f t="shared" si="38"/>
        <v>45071</v>
      </c>
    </row>
    <row r="365" spans="1:9" x14ac:dyDescent="0.25">
      <c r="B365" s="1">
        <v>346</v>
      </c>
      <c r="C365" s="2">
        <f t="shared" si="36"/>
        <v>1824.0241258604867</v>
      </c>
      <c r="D365" s="2">
        <f t="shared" si="39"/>
        <v>4486620.0847859588</v>
      </c>
      <c r="F365" s="2">
        <f t="shared" si="37"/>
        <v>588846.08478596399</v>
      </c>
      <c r="G365" s="3">
        <f t="shared" si="38"/>
        <v>45072</v>
      </c>
    </row>
    <row r="366" spans="1:9" x14ac:dyDescent="0.25">
      <c r="B366" s="1">
        <v>347</v>
      </c>
      <c r="C366" s="2">
        <f t="shared" si="36"/>
        <v>1824.7659798861146</v>
      </c>
      <c r="D366" s="2">
        <f t="shared" si="39"/>
        <v>4488444.8507658448</v>
      </c>
      <c r="F366" s="2">
        <f t="shared" si="37"/>
        <v>590670.85076585016</v>
      </c>
      <c r="G366" s="3">
        <f t="shared" si="38"/>
        <v>45073</v>
      </c>
    </row>
    <row r="367" spans="1:9" x14ac:dyDescent="0.25">
      <c r="B367" s="1">
        <v>348</v>
      </c>
      <c r="C367" s="2">
        <f t="shared" si="36"/>
        <v>1825.5081356332973</v>
      </c>
      <c r="D367" s="2">
        <f t="shared" si="39"/>
        <v>4490270.3589014784</v>
      </c>
      <c r="F367" s="2">
        <f t="shared" si="37"/>
        <v>592496.35890148347</v>
      </c>
      <c r="G367" s="3">
        <f t="shared" si="38"/>
        <v>45074</v>
      </c>
    </row>
    <row r="368" spans="1:9" x14ac:dyDescent="0.25">
      <c r="B368" s="1">
        <v>349</v>
      </c>
      <c r="C368" s="2">
        <f t="shared" si="36"/>
        <v>1826.2505932247491</v>
      </c>
      <c r="D368" s="2">
        <f t="shared" si="39"/>
        <v>4492096.6094947029</v>
      </c>
      <c r="F368" s="2">
        <f t="shared" si="37"/>
        <v>594322.60949470825</v>
      </c>
      <c r="G368" s="3">
        <f t="shared" si="38"/>
        <v>45075</v>
      </c>
    </row>
    <row r="369" spans="2:7" x14ac:dyDescent="0.25">
      <c r="B369" s="1">
        <v>350</v>
      </c>
      <c r="C369" s="2">
        <f t="shared" si="36"/>
        <v>1826.9933527832336</v>
      </c>
      <c r="D369" s="2">
        <f t="shared" si="39"/>
        <v>4493923.6028474858</v>
      </c>
      <c r="F369" s="2">
        <f t="shared" si="37"/>
        <v>596149.60284749151</v>
      </c>
      <c r="G369" s="3">
        <f t="shared" si="38"/>
        <v>45076</v>
      </c>
    </row>
    <row r="370" spans="2:7" x14ac:dyDescent="0.25">
      <c r="B370" s="1">
        <v>351</v>
      </c>
      <c r="C370" s="2">
        <f t="shared" si="36"/>
        <v>1827.7364144315645</v>
      </c>
      <c r="D370" s="2">
        <f t="shared" si="39"/>
        <v>4495751.3392619174</v>
      </c>
      <c r="F370" s="2">
        <f t="shared" si="37"/>
        <v>597977.3392619231</v>
      </c>
      <c r="G370" s="3">
        <f t="shared" si="38"/>
        <v>45077</v>
      </c>
    </row>
    <row r="371" spans="2:7" x14ac:dyDescent="0.25">
      <c r="B371" s="1">
        <v>352</v>
      </c>
      <c r="C371" s="2">
        <f t="shared" si="36"/>
        <v>1828.4797782926064</v>
      </c>
      <c r="D371" s="2">
        <f t="shared" si="39"/>
        <v>4497579.81904021</v>
      </c>
      <c r="F371" s="2">
        <f t="shared" si="37"/>
        <v>599805.81904021569</v>
      </c>
      <c r="G371" s="3">
        <f t="shared" si="38"/>
        <v>45078</v>
      </c>
    </row>
    <row r="372" spans="2:7" x14ac:dyDescent="0.25">
      <c r="B372" s="1">
        <v>353</v>
      </c>
      <c r="C372" s="2">
        <f t="shared" si="36"/>
        <v>1829.2234444892722</v>
      </c>
      <c r="D372" s="2">
        <f t="shared" si="39"/>
        <v>4499409.0424846988</v>
      </c>
      <c r="F372" s="2">
        <f t="shared" si="37"/>
        <v>601635.04248470499</v>
      </c>
      <c r="G372" s="3">
        <f t="shared" si="38"/>
        <v>45079</v>
      </c>
    </row>
    <row r="373" spans="2:7" x14ac:dyDescent="0.25">
      <c r="B373" s="1">
        <v>354</v>
      </c>
      <c r="C373" s="2">
        <f t="shared" si="36"/>
        <v>1829.9674131445263</v>
      </c>
      <c r="D373" s="2">
        <f t="shared" si="39"/>
        <v>4501239.009897843</v>
      </c>
      <c r="F373" s="2">
        <f t="shared" si="37"/>
        <v>603465.00989784952</v>
      </c>
      <c r="G373" s="3">
        <f t="shared" si="38"/>
        <v>45080</v>
      </c>
    </row>
    <row r="374" spans="2:7" x14ac:dyDescent="0.25">
      <c r="B374" s="1">
        <v>355</v>
      </c>
      <c r="C374" s="2">
        <f t="shared" si="36"/>
        <v>1830.7116843813819</v>
      </c>
      <c r="D374" s="2">
        <f t="shared" si="39"/>
        <v>4503069.7215822246</v>
      </c>
      <c r="F374" s="2">
        <f t="shared" si="37"/>
        <v>605295.72158223088</v>
      </c>
      <c r="G374" s="3">
        <f t="shared" si="38"/>
        <v>45081</v>
      </c>
    </row>
    <row r="375" spans="2:7" x14ac:dyDescent="0.25">
      <c r="B375" s="1">
        <v>356</v>
      </c>
      <c r="C375" s="2">
        <f t="shared" si="36"/>
        <v>1831.4562583229038</v>
      </c>
      <c r="D375" s="2">
        <f t="shared" si="39"/>
        <v>4504901.1778405476</v>
      </c>
      <c r="F375" s="2">
        <f t="shared" si="37"/>
        <v>607127.17784055381</v>
      </c>
      <c r="G375" s="3">
        <f t="shared" si="38"/>
        <v>45082</v>
      </c>
    </row>
    <row r="376" spans="2:7" x14ac:dyDescent="0.25">
      <c r="B376" s="1">
        <v>357</v>
      </c>
      <c r="C376" s="2">
        <f t="shared" si="36"/>
        <v>1832.201135092205</v>
      </c>
      <c r="D376" s="2">
        <f t="shared" si="39"/>
        <v>4506733.3789756401</v>
      </c>
      <c r="F376" s="2">
        <f t="shared" si="37"/>
        <v>608959.37897564599</v>
      </c>
      <c r="G376" s="3">
        <f t="shared" si="38"/>
        <v>45083</v>
      </c>
    </row>
    <row r="377" spans="2:7" x14ac:dyDescent="0.25">
      <c r="B377" s="1">
        <v>358</v>
      </c>
      <c r="C377" s="2">
        <f t="shared" si="36"/>
        <v>1832.9463148124496</v>
      </c>
      <c r="D377" s="2">
        <f t="shared" si="39"/>
        <v>4508566.3252904527</v>
      </c>
      <c r="F377" s="2">
        <f t="shared" si="37"/>
        <v>610792.32529045839</v>
      </c>
      <c r="G377" s="3">
        <f t="shared" si="38"/>
        <v>45084</v>
      </c>
    </row>
    <row r="378" spans="2:7" x14ac:dyDescent="0.25">
      <c r="B378" s="1">
        <v>359</v>
      </c>
      <c r="C378" s="2">
        <f t="shared" si="36"/>
        <v>1833.6917976068521</v>
      </c>
      <c r="D378" s="2">
        <f t="shared" si="39"/>
        <v>4510400.0170880593</v>
      </c>
      <c r="F378" s="2">
        <f t="shared" si="37"/>
        <v>612626.01708806527</v>
      </c>
      <c r="G378" s="3">
        <f t="shared" si="38"/>
        <v>45085</v>
      </c>
    </row>
    <row r="379" spans="2:7" x14ac:dyDescent="0.25">
      <c r="B379" s="1">
        <v>360</v>
      </c>
      <c r="C379" s="2">
        <f t="shared" si="36"/>
        <v>1834.4375835986759</v>
      </c>
      <c r="D379" s="2">
        <f t="shared" si="39"/>
        <v>4512234.4546716576</v>
      </c>
      <c r="F379" s="2">
        <f t="shared" si="37"/>
        <v>614460.45467166393</v>
      </c>
      <c r="G379" s="3">
        <f t="shared" si="38"/>
        <v>45086</v>
      </c>
    </row>
    <row r="380" spans="2:7" x14ac:dyDescent="0.25">
      <c r="B380" s="1">
        <v>361</v>
      </c>
      <c r="C380" s="2">
        <f t="shared" si="36"/>
        <v>1835.1836729112356</v>
      </c>
      <c r="D380" s="2">
        <f t="shared" si="39"/>
        <v>4514069.6383445691</v>
      </c>
      <c r="F380" s="2">
        <f t="shared" si="37"/>
        <v>616295.63834457519</v>
      </c>
      <c r="G380" s="3">
        <f t="shared" si="38"/>
        <v>45087</v>
      </c>
    </row>
    <row r="381" spans="2:7" x14ac:dyDescent="0.25">
      <c r="B381" s="1">
        <v>362</v>
      </c>
      <c r="C381" s="2">
        <f t="shared" si="36"/>
        <v>1835.9300656678961</v>
      </c>
      <c r="D381" s="2">
        <f t="shared" si="39"/>
        <v>4515905.5684102373</v>
      </c>
      <c r="F381" s="2">
        <f t="shared" si="37"/>
        <v>618131.56841024302</v>
      </c>
      <c r="G381" s="3">
        <f t="shared" si="38"/>
        <v>45088</v>
      </c>
    </row>
    <row r="382" spans="2:7" x14ac:dyDescent="0.25">
      <c r="B382" s="1">
        <v>363</v>
      </c>
      <c r="C382" s="2">
        <f t="shared" si="36"/>
        <v>1836.6767619920715</v>
      </c>
      <c r="D382" s="2">
        <f t="shared" si="39"/>
        <v>4517742.2451722296</v>
      </c>
      <c r="F382" s="2">
        <f t="shared" si="37"/>
        <v>619968.24517223507</v>
      </c>
      <c r="G382" s="3">
        <f t="shared" si="38"/>
        <v>45089</v>
      </c>
    </row>
    <row r="383" spans="2:7" x14ac:dyDescent="0.25">
      <c r="B383" s="1">
        <v>364</v>
      </c>
      <c r="C383" s="2">
        <f t="shared" si="36"/>
        <v>1837.4237620072267</v>
      </c>
      <c r="D383" s="2">
        <f t="shared" si="39"/>
        <v>4519579.6689342372</v>
      </c>
      <c r="F383" s="2">
        <f t="shared" si="37"/>
        <v>621805.66893424233</v>
      </c>
      <c r="G383" s="3">
        <f t="shared" si="38"/>
        <v>45090</v>
      </c>
    </row>
    <row r="384" spans="2:7" x14ac:dyDescent="0.25">
      <c r="B384" s="1">
        <v>365</v>
      </c>
      <c r="C384" s="2">
        <f t="shared" si="36"/>
        <v>1838.1710658368768</v>
      </c>
      <c r="D384" s="2">
        <f t="shared" si="39"/>
        <v>4521417.8400000744</v>
      </c>
      <c r="F384" s="2">
        <f t="shared" si="37"/>
        <v>623643.84000007925</v>
      </c>
      <c r="G384" s="3">
        <f t="shared" si="38"/>
        <v>45091</v>
      </c>
    </row>
    <row r="385" spans="2:7" x14ac:dyDescent="0.25">
      <c r="B385" s="1">
        <v>366</v>
      </c>
      <c r="C385" s="2">
        <f t="shared" si="36"/>
        <v>1838.918673604587</v>
      </c>
      <c r="D385" s="2">
        <f t="shared" si="39"/>
        <v>4523256.7586736791</v>
      </c>
      <c r="F385" s="2">
        <f t="shared" si="37"/>
        <v>625482.75867368386</v>
      </c>
      <c r="G385" s="3">
        <f t="shared" si="38"/>
        <v>45092</v>
      </c>
    </row>
    <row r="386" spans="2:7" x14ac:dyDescent="0.25">
      <c r="B386" s="1">
        <v>367</v>
      </c>
      <c r="C386" s="2">
        <f t="shared" si="36"/>
        <v>1839.6665854339728</v>
      </c>
      <c r="D386" s="2">
        <f t="shared" si="39"/>
        <v>4525096.4252591133</v>
      </c>
      <c r="F386" s="2">
        <f t="shared" si="37"/>
        <v>627322.42525911785</v>
      </c>
      <c r="G386" s="3">
        <f t="shared" si="38"/>
        <v>45093</v>
      </c>
    </row>
    <row r="387" spans="2:7" x14ac:dyDescent="0.25">
      <c r="B387" s="1">
        <v>368</v>
      </c>
      <c r="C387" s="2">
        <f t="shared" si="36"/>
        <v>1840.4148014487</v>
      </c>
      <c r="D387" s="2">
        <f t="shared" si="39"/>
        <v>4526936.8400605619</v>
      </c>
      <c r="F387" s="2">
        <f t="shared" si="37"/>
        <v>629162.84006056655</v>
      </c>
      <c r="G387" s="3">
        <f t="shared" si="38"/>
        <v>45094</v>
      </c>
    </row>
    <row r="388" spans="2:7" x14ac:dyDescent="0.25">
      <c r="B388" s="1">
        <v>369</v>
      </c>
      <c r="C388" s="2">
        <f t="shared" si="36"/>
        <v>1841.1633217724846</v>
      </c>
      <c r="D388" s="2">
        <f t="shared" si="39"/>
        <v>4528778.0033823345</v>
      </c>
      <c r="F388" s="2">
        <f t="shared" si="37"/>
        <v>631004.00338233903</v>
      </c>
      <c r="G388" s="3">
        <f t="shared" si="38"/>
        <v>45095</v>
      </c>
    </row>
    <row r="389" spans="2:7" x14ac:dyDescent="0.25">
      <c r="B389" s="1">
        <v>370</v>
      </c>
      <c r="C389" s="2">
        <f t="shared" si="36"/>
        <v>1841.912146529093</v>
      </c>
      <c r="D389" s="2">
        <f t="shared" si="39"/>
        <v>4530619.9155288637</v>
      </c>
      <c r="F389" s="2">
        <f t="shared" si="37"/>
        <v>632845.91552886809</v>
      </c>
      <c r="G389" s="3">
        <f t="shared" si="38"/>
        <v>45096</v>
      </c>
    </row>
    <row r="390" spans="2:7" x14ac:dyDescent="0.25">
      <c r="B390" s="1">
        <v>371</v>
      </c>
      <c r="C390" s="2">
        <f t="shared" si="36"/>
        <v>1842.6612758423423</v>
      </c>
      <c r="D390" s="2">
        <f t="shared" si="39"/>
        <v>4532462.5768047059</v>
      </c>
      <c r="F390" s="2">
        <f t="shared" si="37"/>
        <v>634688.57680471044</v>
      </c>
      <c r="G390" s="3">
        <f t="shared" si="38"/>
        <v>45097</v>
      </c>
    </row>
    <row r="391" spans="2:7" x14ac:dyDescent="0.25">
      <c r="B391" s="1">
        <v>372</v>
      </c>
      <c r="C391" s="2">
        <f t="shared" si="36"/>
        <v>1843.4107098360989</v>
      </c>
      <c r="D391" s="2">
        <f t="shared" si="39"/>
        <v>4534305.9875145424</v>
      </c>
      <c r="F391" s="2">
        <f t="shared" si="37"/>
        <v>636531.98751454649</v>
      </c>
      <c r="G391" s="3">
        <f t="shared" si="38"/>
        <v>45098</v>
      </c>
    </row>
    <row r="392" spans="2:7" x14ac:dyDescent="0.25">
      <c r="B392" s="1">
        <v>373</v>
      </c>
      <c r="C392" s="2">
        <f t="shared" si="36"/>
        <v>1844.1604486342812</v>
      </c>
      <c r="D392" s="2">
        <f t="shared" si="39"/>
        <v>4536150.1479631765</v>
      </c>
      <c r="F392" s="2">
        <f t="shared" si="37"/>
        <v>638376.14796318079</v>
      </c>
      <c r="G392" s="3">
        <f t="shared" si="38"/>
        <v>45099</v>
      </c>
    </row>
    <row r="393" spans="2:7" x14ac:dyDescent="0.25">
      <c r="B393" s="1">
        <v>374</v>
      </c>
      <c r="C393" s="2">
        <f t="shared" si="36"/>
        <v>1844.9104923608561</v>
      </c>
      <c r="D393" s="2">
        <f t="shared" si="39"/>
        <v>4537995.0584555371</v>
      </c>
      <c r="F393" s="2">
        <f t="shared" si="37"/>
        <v>640221.05845554161</v>
      </c>
      <c r="G393" s="3">
        <f t="shared" si="38"/>
        <v>45100</v>
      </c>
    </row>
    <row r="394" spans="2:7" x14ac:dyDescent="0.25">
      <c r="B394" s="1">
        <v>375</v>
      </c>
      <c r="C394" s="2">
        <f t="shared" si="36"/>
        <v>1845.6608411398424</v>
      </c>
      <c r="D394" s="2">
        <f t="shared" si="39"/>
        <v>4539840.719296677</v>
      </c>
      <c r="F394" s="2">
        <f t="shared" si="37"/>
        <v>642066.71929668146</v>
      </c>
      <c r="G394" s="3">
        <f t="shared" si="38"/>
        <v>45101</v>
      </c>
    </row>
    <row r="395" spans="2:7" x14ac:dyDescent="0.25">
      <c r="B395" s="1">
        <v>376</v>
      </c>
      <c r="C395" s="2">
        <f t="shared" si="36"/>
        <v>1846.411495095309</v>
      </c>
      <c r="D395" s="2">
        <f t="shared" si="39"/>
        <v>4541687.1307917722</v>
      </c>
      <c r="F395" s="2">
        <f t="shared" si="37"/>
        <v>643913.13079177681</v>
      </c>
      <c r="G395" s="3">
        <f t="shared" si="38"/>
        <v>45102</v>
      </c>
    </row>
    <row r="396" spans="2:7" x14ac:dyDescent="0.25">
      <c r="B396" s="1">
        <v>377</v>
      </c>
      <c r="C396" s="2">
        <f t="shared" si="36"/>
        <v>1847.1624543513747</v>
      </c>
      <c r="D396" s="2">
        <f t="shared" si="39"/>
        <v>4543534.2932461239</v>
      </c>
      <c r="F396" s="2">
        <f t="shared" si="37"/>
        <v>645760.29324612813</v>
      </c>
      <c r="G396" s="3">
        <f t="shared" si="38"/>
        <v>45103</v>
      </c>
    </row>
    <row r="397" spans="2:7" x14ac:dyDescent="0.25">
      <c r="B397" s="1">
        <v>378</v>
      </c>
      <c r="C397" s="2">
        <f t="shared" si="36"/>
        <v>1847.9137190322094</v>
      </c>
      <c r="D397" s="2">
        <f t="shared" si="39"/>
        <v>4545382.2069651559</v>
      </c>
      <c r="F397" s="2">
        <f t="shared" si="37"/>
        <v>647608.20696516032</v>
      </c>
      <c r="G397" s="3">
        <f t="shared" si="38"/>
        <v>45104</v>
      </c>
    </row>
    <row r="398" spans="2:7" x14ac:dyDescent="0.25">
      <c r="B398" s="1">
        <v>379</v>
      </c>
      <c r="C398" s="2">
        <f t="shared" si="36"/>
        <v>1848.6652892620332</v>
      </c>
      <c r="D398" s="2">
        <f t="shared" si="39"/>
        <v>4547230.8722544182</v>
      </c>
      <c r="F398" s="2">
        <f t="shared" si="37"/>
        <v>649456.8722544224</v>
      </c>
      <c r="G398" s="3">
        <f t="shared" si="38"/>
        <v>45105</v>
      </c>
    </row>
    <row r="399" spans="2:7" x14ac:dyDescent="0.25">
      <c r="B399" s="1">
        <v>380</v>
      </c>
      <c r="C399" s="2">
        <f t="shared" si="36"/>
        <v>1849.417165165117</v>
      </c>
      <c r="D399" s="2">
        <f t="shared" si="39"/>
        <v>4549080.289419583</v>
      </c>
      <c r="F399" s="2">
        <f t="shared" si="37"/>
        <v>651306.28941958747</v>
      </c>
      <c r="G399" s="3">
        <f t="shared" si="38"/>
        <v>45106</v>
      </c>
    </row>
    <row r="400" spans="2:7" x14ac:dyDescent="0.25">
      <c r="B400" s="1">
        <v>381</v>
      </c>
      <c r="C400" s="2">
        <f t="shared" si="36"/>
        <v>1850.1693468657816</v>
      </c>
      <c r="D400" s="2">
        <f t="shared" si="39"/>
        <v>4550930.4587664492</v>
      </c>
      <c r="F400" s="2">
        <f t="shared" si="37"/>
        <v>653156.4587664532</v>
      </c>
      <c r="G400" s="3">
        <f t="shared" si="38"/>
        <v>45107</v>
      </c>
    </row>
    <row r="401" spans="2:7" x14ac:dyDescent="0.25">
      <c r="B401" s="1">
        <v>382</v>
      </c>
      <c r="C401" s="2">
        <f t="shared" si="36"/>
        <v>1850.9218344883993</v>
      </c>
      <c r="D401" s="2">
        <f t="shared" si="39"/>
        <v>4552781.3806009376</v>
      </c>
      <c r="F401" s="2">
        <f t="shared" si="37"/>
        <v>655007.3806009416</v>
      </c>
      <c r="G401" s="3">
        <f t="shared" si="38"/>
        <v>45108</v>
      </c>
    </row>
    <row r="402" spans="2:7" x14ac:dyDescent="0.25">
      <c r="B402" s="1">
        <v>383</v>
      </c>
      <c r="C402" s="2">
        <f t="shared" si="36"/>
        <v>1851.6746281573921</v>
      </c>
      <c r="D402" s="2">
        <f t="shared" si="39"/>
        <v>4554633.0552290948</v>
      </c>
      <c r="F402" s="2">
        <f t="shared" si="37"/>
        <v>656859.055229099</v>
      </c>
      <c r="G402" s="3">
        <f t="shared" si="38"/>
        <v>45109</v>
      </c>
    </row>
    <row r="403" spans="2:7" x14ac:dyDescent="0.25">
      <c r="B403" s="1">
        <v>384</v>
      </c>
      <c r="C403" s="2">
        <f t="shared" si="36"/>
        <v>1852.427727997233</v>
      </c>
      <c r="D403" s="2">
        <f t="shared" si="39"/>
        <v>4556485.4829570921</v>
      </c>
      <c r="F403" s="2">
        <f t="shared" si="37"/>
        <v>658711.48295709619</v>
      </c>
      <c r="G403" s="3">
        <f t="shared" si="38"/>
        <v>45110</v>
      </c>
    </row>
    <row r="404" spans="2:7" x14ac:dyDescent="0.25">
      <c r="B404" s="1">
        <v>385</v>
      </c>
      <c r="C404" s="2">
        <f t="shared" si="36"/>
        <v>1853.181134132446</v>
      </c>
      <c r="D404" s="2">
        <f t="shared" si="39"/>
        <v>4558338.6640912248</v>
      </c>
      <c r="F404" s="2">
        <f t="shared" si="37"/>
        <v>660564.66409122862</v>
      </c>
      <c r="G404" s="3">
        <f t="shared" si="38"/>
        <v>45111</v>
      </c>
    </row>
    <row r="405" spans="2:7" x14ac:dyDescent="0.25">
      <c r="B405" s="1">
        <v>386</v>
      </c>
      <c r="C405" s="2">
        <f t="shared" si="36"/>
        <v>1853.9348466876052</v>
      </c>
      <c r="D405" s="2">
        <f t="shared" si="39"/>
        <v>4560192.5989379128</v>
      </c>
      <c r="F405" s="2">
        <f t="shared" si="37"/>
        <v>662418.59893791622</v>
      </c>
      <c r="G405" s="3">
        <f t="shared" si="38"/>
        <v>45112</v>
      </c>
    </row>
    <row r="406" spans="2:7" x14ac:dyDescent="0.25">
      <c r="B406" s="1">
        <v>387</v>
      </c>
      <c r="C406" s="2">
        <f t="shared" ref="C406:C451" si="40">$D$8*D405</f>
        <v>1854.6888657873353</v>
      </c>
      <c r="D406" s="2">
        <f t="shared" si="39"/>
        <v>4562047.2878037002</v>
      </c>
      <c r="F406" s="2">
        <f t="shared" ref="F406:F451" si="41">F405+C406</f>
        <v>664273.28780370357</v>
      </c>
      <c r="G406" s="3">
        <f t="shared" ref="G406:G451" si="42">1+G405</f>
        <v>45113</v>
      </c>
    </row>
    <row r="407" spans="2:7" x14ac:dyDescent="0.25">
      <c r="B407" s="1">
        <v>388</v>
      </c>
      <c r="C407" s="2">
        <f t="shared" si="40"/>
        <v>1855.4431915563118</v>
      </c>
      <c r="D407" s="2">
        <f t="shared" si="39"/>
        <v>4563902.7309952565</v>
      </c>
      <c r="F407" s="2">
        <f t="shared" si="41"/>
        <v>666128.73099525983</v>
      </c>
      <c r="G407" s="3">
        <f t="shared" si="42"/>
        <v>45114</v>
      </c>
    </row>
    <row r="408" spans="2:7" x14ac:dyDescent="0.25">
      <c r="B408" s="1">
        <v>389</v>
      </c>
      <c r="C408" s="2">
        <f t="shared" si="40"/>
        <v>1856.1978241192614</v>
      </c>
      <c r="D408" s="2">
        <f t="shared" si="39"/>
        <v>4565758.928819376</v>
      </c>
      <c r="F408" s="2">
        <f t="shared" si="41"/>
        <v>667984.92881937907</v>
      </c>
      <c r="G408" s="3">
        <f t="shared" si="42"/>
        <v>45115</v>
      </c>
    </row>
    <row r="409" spans="2:7" x14ac:dyDescent="0.25">
      <c r="B409" s="1">
        <v>390</v>
      </c>
      <c r="C409" s="2">
        <f t="shared" si="40"/>
        <v>1856.9527636009614</v>
      </c>
      <c r="D409" s="2">
        <f t="shared" si="39"/>
        <v>4567615.8815829773</v>
      </c>
      <c r="F409" s="2">
        <f t="shared" si="41"/>
        <v>669841.88158298004</v>
      </c>
      <c r="G409" s="3">
        <f t="shared" si="42"/>
        <v>45116</v>
      </c>
    </row>
    <row r="410" spans="2:7" x14ac:dyDescent="0.25">
      <c r="B410" s="1">
        <v>391</v>
      </c>
      <c r="C410" s="2">
        <f t="shared" si="40"/>
        <v>1857.7080101262388</v>
      </c>
      <c r="D410" s="2">
        <f t="shared" ref="D410:D451" si="43">D409+C410</f>
        <v>4569473.5895931032</v>
      </c>
      <c r="F410" s="2">
        <f t="shared" si="41"/>
        <v>671699.5895931063</v>
      </c>
      <c r="G410" s="3">
        <f t="shared" si="42"/>
        <v>45117</v>
      </c>
    </row>
    <row r="411" spans="2:7" x14ac:dyDescent="0.25">
      <c r="B411" s="1">
        <v>392</v>
      </c>
      <c r="C411" s="2">
        <f t="shared" si="40"/>
        <v>1858.4635638199725</v>
      </c>
      <c r="D411" s="2">
        <f t="shared" si="43"/>
        <v>4571332.0531569235</v>
      </c>
      <c r="F411" s="2">
        <f t="shared" si="41"/>
        <v>673558.0531569263</v>
      </c>
      <c r="G411" s="3">
        <f t="shared" si="42"/>
        <v>45118</v>
      </c>
    </row>
    <row r="412" spans="2:7" x14ac:dyDescent="0.25">
      <c r="B412" s="1">
        <v>393</v>
      </c>
      <c r="C412" s="2">
        <f t="shared" si="40"/>
        <v>1859.2194248070921</v>
      </c>
      <c r="D412" s="2">
        <f t="shared" si="43"/>
        <v>4573191.272581731</v>
      </c>
      <c r="F412" s="2">
        <f t="shared" si="41"/>
        <v>675417.27258173341</v>
      </c>
      <c r="G412" s="3">
        <f t="shared" si="42"/>
        <v>45119</v>
      </c>
    </row>
    <row r="413" spans="2:7" x14ac:dyDescent="0.25">
      <c r="B413" s="1">
        <v>394</v>
      </c>
      <c r="C413" s="2">
        <f t="shared" si="40"/>
        <v>1859.9755932125777</v>
      </c>
      <c r="D413" s="2">
        <f t="shared" si="43"/>
        <v>4575051.248174944</v>
      </c>
      <c r="F413" s="2">
        <f t="shared" si="41"/>
        <v>677277.24817494594</v>
      </c>
      <c r="G413" s="3">
        <f t="shared" si="42"/>
        <v>45120</v>
      </c>
    </row>
    <row r="414" spans="2:7" x14ac:dyDescent="0.25">
      <c r="B414" s="1">
        <v>395</v>
      </c>
      <c r="C414" s="2">
        <f t="shared" si="40"/>
        <v>1860.7320691614602</v>
      </c>
      <c r="D414" s="2">
        <f t="shared" si="43"/>
        <v>4576911.9802441057</v>
      </c>
      <c r="F414" s="2">
        <f t="shared" si="41"/>
        <v>679137.98024410743</v>
      </c>
      <c r="G414" s="3">
        <f t="shared" si="42"/>
        <v>45121</v>
      </c>
    </row>
    <row r="415" spans="2:7" x14ac:dyDescent="0.25">
      <c r="B415" s="1">
        <v>396</v>
      </c>
      <c r="C415" s="2">
        <f t="shared" si="40"/>
        <v>1861.4888527788214</v>
      </c>
      <c r="D415" s="2">
        <f t="shared" si="43"/>
        <v>4578773.4690968841</v>
      </c>
      <c r="F415" s="2">
        <f t="shared" si="41"/>
        <v>680999.46909688623</v>
      </c>
      <c r="G415" s="3">
        <f t="shared" si="42"/>
        <v>45122</v>
      </c>
    </row>
    <row r="416" spans="2:7" x14ac:dyDescent="0.25">
      <c r="B416" s="1">
        <v>397</v>
      </c>
      <c r="C416" s="2">
        <f t="shared" si="40"/>
        <v>1862.2459441897936</v>
      </c>
      <c r="D416" s="2">
        <f t="shared" si="43"/>
        <v>4580635.715041074</v>
      </c>
      <c r="F416" s="2">
        <f t="shared" si="41"/>
        <v>682861.71504107607</v>
      </c>
      <c r="G416" s="3">
        <f t="shared" si="42"/>
        <v>45123</v>
      </c>
    </row>
    <row r="417" spans="2:7" x14ac:dyDescent="0.25">
      <c r="B417" s="1">
        <v>398</v>
      </c>
      <c r="C417" s="2">
        <f t="shared" si="40"/>
        <v>1863.0033435195612</v>
      </c>
      <c r="D417" s="2">
        <f t="shared" si="43"/>
        <v>4582498.7183845937</v>
      </c>
      <c r="F417" s="2">
        <f t="shared" si="41"/>
        <v>684724.71838459559</v>
      </c>
      <c r="G417" s="3">
        <f t="shared" si="42"/>
        <v>45124</v>
      </c>
    </row>
    <row r="418" spans="2:7" x14ac:dyDescent="0.25">
      <c r="B418" s="1">
        <v>399</v>
      </c>
      <c r="C418" s="2">
        <f t="shared" si="40"/>
        <v>1863.7610508933583</v>
      </c>
      <c r="D418" s="2">
        <f t="shared" si="43"/>
        <v>4584362.4794354867</v>
      </c>
      <c r="F418" s="2">
        <f t="shared" si="41"/>
        <v>686588.47943548893</v>
      </c>
      <c r="G418" s="3">
        <f t="shared" si="42"/>
        <v>45125</v>
      </c>
    </row>
    <row r="419" spans="2:7" x14ac:dyDescent="0.25">
      <c r="B419" s="1">
        <v>400</v>
      </c>
      <c r="C419" s="2">
        <f t="shared" si="40"/>
        <v>1864.5190664364704</v>
      </c>
      <c r="D419" s="2">
        <f t="shared" si="43"/>
        <v>4586226.9985019229</v>
      </c>
      <c r="F419" s="2">
        <f t="shared" si="41"/>
        <v>688452.99850192538</v>
      </c>
      <c r="G419" s="3">
        <f t="shared" si="42"/>
        <v>45126</v>
      </c>
    </row>
    <row r="420" spans="2:7" x14ac:dyDescent="0.25">
      <c r="B420" s="1">
        <v>401</v>
      </c>
      <c r="C420" s="2">
        <f t="shared" si="40"/>
        <v>1865.277390274234</v>
      </c>
      <c r="D420" s="2">
        <f t="shared" si="43"/>
        <v>4588092.2758921972</v>
      </c>
      <c r="F420" s="2">
        <f t="shared" si="41"/>
        <v>690318.2758921996</v>
      </c>
      <c r="G420" s="3">
        <f t="shared" si="42"/>
        <v>45127</v>
      </c>
    </row>
    <row r="421" spans="2:7" x14ac:dyDescent="0.25">
      <c r="B421" s="1">
        <v>402</v>
      </c>
      <c r="C421" s="2">
        <f t="shared" si="40"/>
        <v>1866.0360225320364</v>
      </c>
      <c r="D421" s="2">
        <f t="shared" si="43"/>
        <v>4589958.311914729</v>
      </c>
      <c r="F421" s="2">
        <f t="shared" si="41"/>
        <v>692184.31191473163</v>
      </c>
      <c r="G421" s="3">
        <f t="shared" si="42"/>
        <v>45128</v>
      </c>
    </row>
    <row r="422" spans="2:7" x14ac:dyDescent="0.25">
      <c r="B422" s="1">
        <v>403</v>
      </c>
      <c r="C422" s="2">
        <f t="shared" si="40"/>
        <v>1866.794963335316</v>
      </c>
      <c r="D422" s="2">
        <f t="shared" si="43"/>
        <v>4591825.1068780646</v>
      </c>
      <c r="F422" s="2">
        <f t="shared" si="41"/>
        <v>694051.1068780669</v>
      </c>
      <c r="G422" s="3">
        <f t="shared" si="42"/>
        <v>45129</v>
      </c>
    </row>
    <row r="423" spans="2:7" x14ac:dyDescent="0.25">
      <c r="B423" s="1">
        <v>404</v>
      </c>
      <c r="C423" s="2">
        <f t="shared" si="40"/>
        <v>1867.5542128095626</v>
      </c>
      <c r="D423" s="2">
        <f t="shared" si="43"/>
        <v>4593692.6610908741</v>
      </c>
      <c r="F423" s="2">
        <f t="shared" si="41"/>
        <v>695918.66109087644</v>
      </c>
      <c r="G423" s="3">
        <f t="shared" si="42"/>
        <v>45130</v>
      </c>
    </row>
    <row r="424" spans="2:7" x14ac:dyDescent="0.25">
      <c r="B424" s="1">
        <v>405</v>
      </c>
      <c r="C424" s="2">
        <f t="shared" si="40"/>
        <v>1868.313771080316</v>
      </c>
      <c r="D424" s="2">
        <f t="shared" si="43"/>
        <v>4595560.9748619543</v>
      </c>
      <c r="F424" s="2">
        <f t="shared" si="41"/>
        <v>697786.97486195678</v>
      </c>
      <c r="G424" s="3">
        <f t="shared" si="42"/>
        <v>45131</v>
      </c>
    </row>
    <row r="425" spans="2:7" x14ac:dyDescent="0.25">
      <c r="B425" s="1">
        <v>406</v>
      </c>
      <c r="C425" s="2">
        <f t="shared" si="40"/>
        <v>1869.0736382731682</v>
      </c>
      <c r="D425" s="2">
        <f t="shared" si="43"/>
        <v>4597430.0485002277</v>
      </c>
      <c r="F425" s="2">
        <f t="shared" si="41"/>
        <v>699656.04850022995</v>
      </c>
      <c r="G425" s="3">
        <f t="shared" si="42"/>
        <v>45132</v>
      </c>
    </row>
    <row r="426" spans="2:7" x14ac:dyDescent="0.25">
      <c r="B426" s="1">
        <v>407</v>
      </c>
      <c r="C426" s="2">
        <f t="shared" si="40"/>
        <v>1869.8338145137614</v>
      </c>
      <c r="D426" s="2">
        <f t="shared" si="43"/>
        <v>4599299.8823147416</v>
      </c>
      <c r="F426" s="2">
        <f t="shared" si="41"/>
        <v>701525.88231474371</v>
      </c>
      <c r="G426" s="3">
        <f t="shared" si="42"/>
        <v>45133</v>
      </c>
    </row>
    <row r="427" spans="2:7" x14ac:dyDescent="0.25">
      <c r="B427" s="1">
        <v>408</v>
      </c>
      <c r="C427" s="2">
        <f t="shared" si="40"/>
        <v>1870.5942999277897</v>
      </c>
      <c r="D427" s="2">
        <f t="shared" si="43"/>
        <v>4601170.476614669</v>
      </c>
      <c r="F427" s="2">
        <f t="shared" si="41"/>
        <v>703396.47661467153</v>
      </c>
      <c r="G427" s="3">
        <f t="shared" si="42"/>
        <v>45134</v>
      </c>
    </row>
    <row r="428" spans="2:7" x14ac:dyDescent="0.25">
      <c r="B428" s="1">
        <v>409</v>
      </c>
      <c r="C428" s="2">
        <f t="shared" si="40"/>
        <v>1871.3550946409973</v>
      </c>
      <c r="D428" s="2">
        <f t="shared" si="43"/>
        <v>4603041.8317093104</v>
      </c>
      <c r="F428" s="2">
        <f t="shared" si="41"/>
        <v>705267.83170931251</v>
      </c>
      <c r="G428" s="3">
        <f t="shared" si="42"/>
        <v>45135</v>
      </c>
    </row>
    <row r="429" spans="2:7" x14ac:dyDescent="0.25">
      <c r="B429" s="1">
        <v>410</v>
      </c>
      <c r="C429" s="2">
        <f t="shared" si="40"/>
        <v>1872.1161987791809</v>
      </c>
      <c r="D429" s="2">
        <f t="shared" si="43"/>
        <v>4604913.9479080895</v>
      </c>
      <c r="F429" s="2">
        <f t="shared" si="41"/>
        <v>707139.94790809171</v>
      </c>
      <c r="G429" s="3">
        <f t="shared" si="42"/>
        <v>45136</v>
      </c>
    </row>
    <row r="430" spans="2:7" x14ac:dyDescent="0.25">
      <c r="B430" s="1">
        <v>411</v>
      </c>
      <c r="C430" s="2">
        <f t="shared" si="40"/>
        <v>1872.877612468187</v>
      </c>
      <c r="D430" s="2">
        <f t="shared" si="43"/>
        <v>4606786.8255205574</v>
      </c>
      <c r="F430" s="2">
        <f t="shared" si="41"/>
        <v>709012.82552055991</v>
      </c>
      <c r="G430" s="3">
        <f t="shared" si="42"/>
        <v>45137</v>
      </c>
    </row>
    <row r="431" spans="2:7" x14ac:dyDescent="0.25">
      <c r="B431" s="1">
        <v>412</v>
      </c>
      <c r="C431" s="2">
        <f t="shared" si="40"/>
        <v>1873.6393358339139</v>
      </c>
      <c r="D431" s="2">
        <f t="shared" si="43"/>
        <v>4608660.4648563908</v>
      </c>
      <c r="F431" s="2">
        <f t="shared" si="41"/>
        <v>710886.46485639387</v>
      </c>
      <c r="G431" s="3">
        <f t="shared" si="42"/>
        <v>45138</v>
      </c>
    </row>
    <row r="432" spans="2:7" x14ac:dyDescent="0.25">
      <c r="B432" s="1">
        <v>413</v>
      </c>
      <c r="C432" s="2">
        <f t="shared" si="40"/>
        <v>1874.4013690023116</v>
      </c>
      <c r="D432" s="2">
        <f t="shared" si="43"/>
        <v>4610534.8662253935</v>
      </c>
      <c r="F432" s="2">
        <f t="shared" si="41"/>
        <v>712760.86622539617</v>
      </c>
      <c r="G432" s="3">
        <f t="shared" si="42"/>
        <v>45139</v>
      </c>
    </row>
    <row r="433" spans="2:7" x14ac:dyDescent="0.25">
      <c r="B433" s="1">
        <v>414</v>
      </c>
      <c r="C433" s="2">
        <f t="shared" si="40"/>
        <v>1875.1637120993805</v>
      </c>
      <c r="D433" s="2">
        <f t="shared" si="43"/>
        <v>4612410.0299374927</v>
      </c>
      <c r="F433" s="2">
        <f t="shared" si="41"/>
        <v>714636.02993749559</v>
      </c>
      <c r="G433" s="3">
        <f t="shared" si="42"/>
        <v>45140</v>
      </c>
    </row>
    <row r="434" spans="2:7" x14ac:dyDescent="0.25">
      <c r="B434" s="1">
        <v>415</v>
      </c>
      <c r="C434" s="2">
        <f t="shared" si="40"/>
        <v>1875.9263652511727</v>
      </c>
      <c r="D434" s="2">
        <f t="shared" si="43"/>
        <v>4614285.9563027434</v>
      </c>
      <c r="F434" s="2">
        <f t="shared" si="41"/>
        <v>716511.95630274678</v>
      </c>
      <c r="G434" s="3">
        <f t="shared" si="42"/>
        <v>45141</v>
      </c>
    </row>
    <row r="435" spans="2:7" x14ac:dyDescent="0.25">
      <c r="B435" s="1">
        <v>416</v>
      </c>
      <c r="C435" s="2">
        <f t="shared" si="40"/>
        <v>1876.6893285837909</v>
      </c>
      <c r="D435" s="2">
        <f t="shared" si="43"/>
        <v>4616162.6456313273</v>
      </c>
      <c r="F435" s="2">
        <f t="shared" si="41"/>
        <v>718388.64563133055</v>
      </c>
      <c r="G435" s="3">
        <f t="shared" si="42"/>
        <v>45142</v>
      </c>
    </row>
    <row r="436" spans="2:7" x14ac:dyDescent="0.25">
      <c r="B436" s="1">
        <v>417</v>
      </c>
      <c r="C436" s="2">
        <f t="shared" si="40"/>
        <v>1877.4526022233906</v>
      </c>
      <c r="D436" s="2">
        <f t="shared" si="43"/>
        <v>4618040.0982335508</v>
      </c>
      <c r="F436" s="2">
        <f t="shared" si="41"/>
        <v>720266.09823355393</v>
      </c>
      <c r="G436" s="3">
        <f t="shared" si="42"/>
        <v>45143</v>
      </c>
    </row>
    <row r="437" spans="2:7" x14ac:dyDescent="0.25">
      <c r="B437" s="1">
        <v>418</v>
      </c>
      <c r="C437" s="2">
        <f t="shared" si="40"/>
        <v>1878.2161862961771</v>
      </c>
      <c r="D437" s="2">
        <f t="shared" si="43"/>
        <v>4619918.314419847</v>
      </c>
      <c r="F437" s="2">
        <f t="shared" si="41"/>
        <v>722144.31441985012</v>
      </c>
      <c r="G437" s="3">
        <f t="shared" si="42"/>
        <v>45144</v>
      </c>
    </row>
    <row r="438" spans="2:7" x14ac:dyDescent="0.25">
      <c r="B438" s="1">
        <v>419</v>
      </c>
      <c r="C438" s="2">
        <f t="shared" si="40"/>
        <v>1878.9800809284075</v>
      </c>
      <c r="D438" s="2">
        <f t="shared" si="43"/>
        <v>4621797.2945007756</v>
      </c>
      <c r="F438" s="2">
        <f t="shared" si="41"/>
        <v>724023.29450077855</v>
      </c>
      <c r="G438" s="3">
        <f t="shared" si="42"/>
        <v>45145</v>
      </c>
    </row>
    <row r="439" spans="2:7" x14ac:dyDescent="0.25">
      <c r="B439" s="1">
        <v>420</v>
      </c>
      <c r="C439" s="2">
        <f t="shared" si="40"/>
        <v>1879.7442862463902</v>
      </c>
      <c r="D439" s="2">
        <f t="shared" si="43"/>
        <v>4623677.0387870222</v>
      </c>
      <c r="F439" s="2">
        <f t="shared" si="41"/>
        <v>725903.03878702491</v>
      </c>
      <c r="G439" s="3">
        <f t="shared" si="42"/>
        <v>45146</v>
      </c>
    </row>
    <row r="440" spans="2:7" x14ac:dyDescent="0.25">
      <c r="B440" s="1">
        <v>421</v>
      </c>
      <c r="C440" s="2">
        <f t="shared" si="40"/>
        <v>1880.5088023764854</v>
      </c>
      <c r="D440" s="2">
        <f t="shared" si="43"/>
        <v>4625557.5475893989</v>
      </c>
      <c r="F440" s="2">
        <f t="shared" si="41"/>
        <v>727783.54758940137</v>
      </c>
      <c r="G440" s="3">
        <f t="shared" si="42"/>
        <v>45147</v>
      </c>
    </row>
    <row r="441" spans="2:7" x14ac:dyDescent="0.25">
      <c r="B441" s="1">
        <v>422</v>
      </c>
      <c r="C441" s="2">
        <f t="shared" si="40"/>
        <v>1881.2736294451042</v>
      </c>
      <c r="D441" s="2">
        <f t="shared" si="43"/>
        <v>4627438.8212188436</v>
      </c>
      <c r="F441" s="2">
        <f t="shared" si="41"/>
        <v>729664.82121884648</v>
      </c>
      <c r="G441" s="3">
        <f t="shared" si="42"/>
        <v>45148</v>
      </c>
    </row>
    <row r="442" spans="2:7" x14ac:dyDescent="0.25">
      <c r="B442" s="1">
        <v>423</v>
      </c>
      <c r="C442" s="2">
        <f t="shared" si="40"/>
        <v>1882.0387675787092</v>
      </c>
      <c r="D442" s="2">
        <f t="shared" si="43"/>
        <v>4629320.8599864226</v>
      </c>
      <c r="F442" s="2">
        <f t="shared" si="41"/>
        <v>731546.85998642514</v>
      </c>
      <c r="G442" s="3">
        <f t="shared" si="42"/>
        <v>45149</v>
      </c>
    </row>
    <row r="443" spans="2:7" x14ac:dyDescent="0.25">
      <c r="B443" s="1">
        <v>424</v>
      </c>
      <c r="C443" s="2">
        <f t="shared" si="40"/>
        <v>1882.8042169038149</v>
      </c>
      <c r="D443" s="2">
        <f t="shared" si="43"/>
        <v>4631203.6642033262</v>
      </c>
      <c r="F443" s="2">
        <f t="shared" si="41"/>
        <v>733429.66420332901</v>
      </c>
      <c r="G443" s="3">
        <f t="shared" si="42"/>
        <v>45150</v>
      </c>
    </row>
    <row r="444" spans="2:7" x14ac:dyDescent="0.25">
      <c r="B444" s="1">
        <v>425</v>
      </c>
      <c r="C444" s="2">
        <f t="shared" si="40"/>
        <v>1883.5699775469864</v>
      </c>
      <c r="D444" s="2">
        <f t="shared" si="43"/>
        <v>4633087.2341808733</v>
      </c>
      <c r="F444" s="2">
        <f t="shared" si="41"/>
        <v>735313.23418087605</v>
      </c>
      <c r="G444" s="3">
        <f t="shared" si="42"/>
        <v>45151</v>
      </c>
    </row>
    <row r="445" spans="2:7" x14ac:dyDescent="0.25">
      <c r="B445" s="1">
        <v>426</v>
      </c>
      <c r="C445" s="2">
        <f t="shared" si="40"/>
        <v>1884.3360496348412</v>
      </c>
      <c r="D445" s="2">
        <f t="shared" si="43"/>
        <v>4634971.5702305082</v>
      </c>
      <c r="F445" s="2">
        <f t="shared" si="41"/>
        <v>737197.5702305109</v>
      </c>
      <c r="G445" s="3">
        <f t="shared" si="42"/>
        <v>45152</v>
      </c>
    </row>
    <row r="446" spans="2:7" x14ac:dyDescent="0.25">
      <c r="B446" s="1">
        <v>427</v>
      </c>
      <c r="C446" s="2">
        <f t="shared" si="40"/>
        <v>1885.1024332940474</v>
      </c>
      <c r="D446" s="2">
        <f t="shared" si="43"/>
        <v>4636856.6726638023</v>
      </c>
      <c r="F446" s="2">
        <f t="shared" si="41"/>
        <v>739082.67266380496</v>
      </c>
      <c r="G446" s="3">
        <f t="shared" si="42"/>
        <v>45153</v>
      </c>
    </row>
    <row r="447" spans="2:7" x14ac:dyDescent="0.25">
      <c r="B447" s="1">
        <v>428</v>
      </c>
      <c r="C447" s="2">
        <f t="shared" si="40"/>
        <v>1885.8691286513254</v>
      </c>
      <c r="D447" s="2">
        <f t="shared" si="43"/>
        <v>4638742.5417924533</v>
      </c>
      <c r="F447" s="2">
        <f t="shared" si="41"/>
        <v>740968.54179245629</v>
      </c>
      <c r="G447" s="3">
        <f t="shared" si="42"/>
        <v>45154</v>
      </c>
    </row>
    <row r="448" spans="2:7" x14ac:dyDescent="0.25">
      <c r="B448" s="1">
        <v>429</v>
      </c>
      <c r="C448" s="2">
        <f t="shared" si="40"/>
        <v>1886.6361358334466</v>
      </c>
      <c r="D448" s="2">
        <f t="shared" si="43"/>
        <v>4640629.1779282866</v>
      </c>
      <c r="F448" s="2">
        <f t="shared" si="41"/>
        <v>742855.17792828975</v>
      </c>
      <c r="G448" s="3">
        <f t="shared" si="42"/>
        <v>45155</v>
      </c>
    </row>
    <row r="449" spans="2:7" x14ac:dyDescent="0.25">
      <c r="B449" s="1">
        <v>430</v>
      </c>
      <c r="C449" s="2">
        <f t="shared" si="40"/>
        <v>1887.4034549672342</v>
      </c>
      <c r="D449" s="2">
        <f t="shared" si="43"/>
        <v>4642516.5813832534</v>
      </c>
      <c r="F449" s="2">
        <f t="shared" si="41"/>
        <v>744742.58138325694</v>
      </c>
      <c r="G449" s="3">
        <f t="shared" si="42"/>
        <v>45156</v>
      </c>
    </row>
    <row r="450" spans="2:7" x14ac:dyDescent="0.25">
      <c r="B450" s="1">
        <v>431</v>
      </c>
      <c r="C450" s="2">
        <f t="shared" si="40"/>
        <v>1888.171086179563</v>
      </c>
      <c r="D450" s="2">
        <f t="shared" si="43"/>
        <v>4644404.7524694335</v>
      </c>
      <c r="F450" s="2">
        <f t="shared" si="41"/>
        <v>746630.7524694365</v>
      </c>
      <c r="G450" s="3">
        <f t="shared" si="42"/>
        <v>45157</v>
      </c>
    </row>
    <row r="451" spans="2:7" x14ac:dyDescent="0.25">
      <c r="B451" s="1">
        <v>432</v>
      </c>
      <c r="C451" s="2">
        <f t="shared" si="40"/>
        <v>1888.9390295973599</v>
      </c>
      <c r="D451" s="2">
        <f t="shared" si="43"/>
        <v>4646293.6914990311</v>
      </c>
      <c r="F451" s="2">
        <f t="shared" si="41"/>
        <v>748519.69149903383</v>
      </c>
      <c r="G451" s="3">
        <f t="shared" si="42"/>
        <v>45158</v>
      </c>
    </row>
    <row r="452" spans="2:7" x14ac:dyDescent="0.25">
      <c r="C452" s="2"/>
      <c r="D452" s="2"/>
      <c r="F452" s="2"/>
      <c r="G452" s="3"/>
    </row>
    <row r="453" spans="2:7" x14ac:dyDescent="0.25">
      <c r="C453" s="2"/>
      <c r="D453" s="2"/>
      <c r="F453" s="2"/>
      <c r="G453" s="3"/>
    </row>
    <row r="454" spans="2:7" x14ac:dyDescent="0.25">
      <c r="C454" s="2"/>
      <c r="D454" s="2"/>
      <c r="F454" s="2"/>
      <c r="G454" s="3"/>
    </row>
    <row r="455" spans="2:7" x14ac:dyDescent="0.25">
      <c r="C455" s="2"/>
      <c r="D455" s="2"/>
      <c r="F455" s="2"/>
      <c r="G455" s="3"/>
    </row>
    <row r="456" spans="2:7" x14ac:dyDescent="0.25">
      <c r="C456" s="2"/>
      <c r="D456" s="2"/>
      <c r="F456" s="2"/>
      <c r="G456" s="3"/>
    </row>
    <row r="457" spans="2:7" x14ac:dyDescent="0.25">
      <c r="C457" s="2"/>
      <c r="D457" s="2"/>
      <c r="F457" s="2"/>
      <c r="G457" s="3"/>
    </row>
    <row r="458" spans="2:7" x14ac:dyDescent="0.25">
      <c r="C458" s="2"/>
      <c r="D458" s="2"/>
      <c r="F458" s="2"/>
      <c r="G458" s="3"/>
    </row>
    <row r="459" spans="2:7" x14ac:dyDescent="0.25">
      <c r="C459" s="2"/>
      <c r="D459" s="2"/>
      <c r="F459" s="2"/>
      <c r="G459" s="3"/>
    </row>
    <row r="460" spans="2:7" x14ac:dyDescent="0.25">
      <c r="C460" s="2"/>
      <c r="D460" s="2"/>
      <c r="F460" s="2"/>
      <c r="G460" s="3"/>
    </row>
    <row r="461" spans="2:7" x14ac:dyDescent="0.25">
      <c r="C461" s="2"/>
      <c r="D461" s="2"/>
      <c r="F461" s="2"/>
      <c r="G461" s="3"/>
    </row>
    <row r="462" spans="2:7" x14ac:dyDescent="0.25">
      <c r="C462" s="2"/>
      <c r="D462" s="2"/>
      <c r="F462" s="2"/>
      <c r="G462" s="3"/>
    </row>
    <row r="463" spans="2:7" x14ac:dyDescent="0.25">
      <c r="C463" s="2"/>
      <c r="D463" s="2"/>
      <c r="F463" s="2"/>
      <c r="G463" s="3"/>
    </row>
    <row r="464" spans="2:7" x14ac:dyDescent="0.25">
      <c r="C464" s="2"/>
      <c r="D464" s="2"/>
      <c r="F464" s="2"/>
      <c r="G464" s="3"/>
    </row>
    <row r="465" spans="3:7" x14ac:dyDescent="0.25">
      <c r="C465" s="2"/>
      <c r="D465" s="2"/>
      <c r="F465" s="2"/>
      <c r="G465" s="3"/>
    </row>
    <row r="466" spans="3:7" x14ac:dyDescent="0.25">
      <c r="C466" s="2"/>
      <c r="D466" s="2"/>
      <c r="F466" s="2"/>
      <c r="G466" s="3"/>
    </row>
    <row r="467" spans="3:7" x14ac:dyDescent="0.25">
      <c r="C467" s="2"/>
      <c r="D467" s="2"/>
      <c r="F467" s="2"/>
      <c r="G467" s="3"/>
    </row>
    <row r="468" spans="3:7" x14ac:dyDescent="0.25">
      <c r="C468" s="2"/>
      <c r="D468" s="2"/>
      <c r="F468" s="2"/>
      <c r="G468" s="3"/>
    </row>
    <row r="469" spans="3:7" x14ac:dyDescent="0.25">
      <c r="C469" s="2"/>
      <c r="D469" s="2"/>
      <c r="F469" s="2"/>
      <c r="G469" s="3"/>
    </row>
    <row r="470" spans="3:7" x14ac:dyDescent="0.25">
      <c r="C470" s="2"/>
      <c r="D470" s="2"/>
      <c r="F470" s="2"/>
      <c r="G470" s="3"/>
    </row>
    <row r="471" spans="3:7" x14ac:dyDescent="0.25">
      <c r="C471" s="2"/>
      <c r="D471" s="2"/>
      <c r="F471" s="2"/>
      <c r="G471" s="3"/>
    </row>
    <row r="472" spans="3:7" x14ac:dyDescent="0.25">
      <c r="C472" s="2"/>
      <c r="D472" s="2"/>
      <c r="F472" s="2"/>
      <c r="G472" s="3"/>
    </row>
    <row r="473" spans="3:7" x14ac:dyDescent="0.25">
      <c r="C473" s="2"/>
      <c r="D473" s="2"/>
      <c r="F473" s="2"/>
      <c r="G473" s="3"/>
    </row>
    <row r="474" spans="3:7" x14ac:dyDescent="0.25">
      <c r="C474" s="2"/>
      <c r="D474" s="2"/>
      <c r="F474" s="2"/>
      <c r="G474" s="3"/>
    </row>
    <row r="475" spans="3:7" x14ac:dyDescent="0.25">
      <c r="C475" s="2"/>
      <c r="D475" s="2"/>
      <c r="F475" s="2"/>
      <c r="G475" s="3"/>
    </row>
    <row r="476" spans="3:7" x14ac:dyDescent="0.25">
      <c r="C476" s="2"/>
      <c r="D476" s="2"/>
      <c r="F476" s="2"/>
      <c r="G476" s="3"/>
    </row>
    <row r="477" spans="3:7" x14ac:dyDescent="0.25">
      <c r="C477" s="2"/>
      <c r="D477" s="2"/>
      <c r="F477" s="2"/>
      <c r="G477" s="3"/>
    </row>
    <row r="478" spans="3:7" x14ac:dyDescent="0.25">
      <c r="C478" s="2"/>
      <c r="D478" s="2"/>
      <c r="F478" s="2"/>
      <c r="G478" s="3"/>
    </row>
    <row r="479" spans="3:7" x14ac:dyDescent="0.25">
      <c r="C479" s="2"/>
      <c r="D479" s="2"/>
      <c r="F479" s="2"/>
      <c r="G479" s="3"/>
    </row>
    <row r="480" spans="3:7" x14ac:dyDescent="0.25">
      <c r="C480" s="2"/>
      <c r="D480" s="2"/>
      <c r="F480" s="2"/>
      <c r="G480" s="3"/>
    </row>
    <row r="481" spans="3:7" x14ac:dyDescent="0.25">
      <c r="C481" s="2"/>
      <c r="D481" s="2"/>
      <c r="F481" s="2"/>
      <c r="G481" s="3"/>
    </row>
    <row r="482" spans="3:7" x14ac:dyDescent="0.25">
      <c r="C482" s="2"/>
      <c r="D482" s="2"/>
      <c r="F482" s="2"/>
      <c r="G482" s="3"/>
    </row>
    <row r="483" spans="3:7" x14ac:dyDescent="0.25">
      <c r="C483" s="2"/>
      <c r="D483" s="2"/>
      <c r="F483" s="2"/>
      <c r="G483" s="3"/>
    </row>
    <row r="484" spans="3:7" x14ac:dyDescent="0.25">
      <c r="C484" s="2"/>
      <c r="D484" s="2"/>
      <c r="F484" s="2"/>
      <c r="G484" s="3"/>
    </row>
    <row r="485" spans="3:7" x14ac:dyDescent="0.25">
      <c r="C485" s="2"/>
      <c r="D485" s="2"/>
      <c r="F485" s="2"/>
      <c r="G485" s="3"/>
    </row>
    <row r="486" spans="3:7" x14ac:dyDescent="0.25">
      <c r="C486" s="2"/>
      <c r="D486" s="2"/>
      <c r="F486" s="2"/>
      <c r="G486" s="3"/>
    </row>
    <row r="487" spans="3:7" x14ac:dyDescent="0.25">
      <c r="C487" s="2"/>
      <c r="D487" s="2"/>
      <c r="F487" s="2"/>
      <c r="G487" s="3"/>
    </row>
    <row r="488" spans="3:7" x14ac:dyDescent="0.25">
      <c r="C488" s="2"/>
      <c r="D488" s="2"/>
      <c r="F488" s="2"/>
      <c r="G488" s="3"/>
    </row>
    <row r="489" spans="3:7" x14ac:dyDescent="0.25">
      <c r="C489" s="2"/>
      <c r="D489" s="2"/>
      <c r="F489" s="2"/>
      <c r="G489" s="3"/>
    </row>
    <row r="490" spans="3:7" x14ac:dyDescent="0.25">
      <c r="C490" s="2"/>
      <c r="D490" s="2"/>
      <c r="F490" s="2"/>
      <c r="G490" s="3"/>
    </row>
    <row r="491" spans="3:7" x14ac:dyDescent="0.25">
      <c r="C491" s="2"/>
      <c r="D491" s="2"/>
      <c r="F491" s="2"/>
      <c r="G491" s="3"/>
    </row>
  </sheetData>
  <hyperlinks>
    <hyperlink ref="N1" r:id="rId1"/>
    <hyperlink ref="N2" r:id="rId2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Mello De Carvalho</dc:creator>
  <cp:lastModifiedBy>Fabio Mello De Carvalho</cp:lastModifiedBy>
  <dcterms:created xsi:type="dcterms:W3CDTF">2023-04-12T15:37:40Z</dcterms:created>
  <dcterms:modified xsi:type="dcterms:W3CDTF">2023-07-28T17:28:52Z</dcterms:modified>
</cp:coreProperties>
</file>